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38" sheetId="1" r:id="rId1"/>
    <sheet name="P41" sheetId="2" r:id="rId2"/>
    <sheet name="P45" sheetId="3" r:id="rId3"/>
    <sheet name="P50" sheetId="4" r:id="rId4"/>
    <sheet name="P49" sheetId="5" r:id="rId5"/>
    <sheet name="P51" sheetId="6" r:id="rId6"/>
    <sheet name="P58、70" sheetId="7" r:id="rId7"/>
    <sheet name="P60" sheetId="8" r:id="rId8"/>
    <sheet name="Sheet1" sheetId="9" r:id="rId9"/>
  </sheets>
  <definedNames>
    <definedName name="_xlnm.Print_Area" localSheetId="1">'P41'!$A$1:$AD$42</definedName>
    <definedName name="_xlnm.Print_Area" localSheetId="2">'P45'!$A$1:$AQ$32</definedName>
    <definedName name="_xlnm.Print_Area" localSheetId="4">'P49'!$A$1:$AL$31</definedName>
    <definedName name="_xlnm.Print_Area" localSheetId="3">'P50'!$A$1:$AN$33</definedName>
    <definedName name="_xlnm.Print_Area" localSheetId="5">'P51'!$A$1:$AM$27</definedName>
    <definedName name="_xlnm.Print_Area" localSheetId="6">'P58、70'!$A$1:$AT$30</definedName>
    <definedName name="_xlnm.Print_Area" localSheetId="7">'P60'!$A$1:$AE$42</definedName>
  </definedNames>
  <calcPr fullCalcOnLoad="1"/>
</workbook>
</file>

<file path=xl/sharedStrings.xml><?xml version="1.0" encoding="utf-8"?>
<sst xmlns="http://schemas.openxmlformats.org/spreadsheetml/2006/main" count="574" uniqueCount="354">
  <si>
    <t>C-7</t>
  </si>
  <si>
    <t>無理なく内臓脂肪を減らすために</t>
  </si>
  <si>
    <t>～運動と食事でバランス良く～</t>
  </si>
  <si>
    <t>計算して自分に合った腹囲の減少法を作成してみましょう。</t>
  </si>
  <si>
    <t>①</t>
  </si>
  <si>
    <t>ｃｍ</t>
  </si>
  <si>
    <t>②当面目標とする腹囲は？</t>
  </si>
  <si>
    <t>②</t>
  </si>
  <si>
    <t>③当面の目標達成までの期間は？</t>
  </si>
  <si>
    <t>①－②</t>
  </si>
  <si>
    <t>③</t>
  </si>
  <si>
    <t>か月</t>
  </si>
  <si>
    <t>④目標達成まで減らされなければならないエネルギー量は？</t>
  </si>
  <si>
    <t>④</t>
  </si>
  <si>
    <t>Kcal</t>
  </si>
  <si>
    <t>kcal</t>
  </si>
  <si>
    <t>÷</t>
  </si>
  <si>
    <t>１日あたりに
減らすエネルギー</t>
  </si>
  <si>
    <t>※腹囲１ｃｍを減らす（＝体重１ｋｇを減らす）のに、約７，０００ kcal が必要</t>
  </si>
  <si>
    <t>⑤そのエネルギーはどのように減らしますか？</t>
  </si>
  <si>
    <t>①あなたの腹囲は？</t>
  </si>
  <si>
    <t>確実にじっくりコース：</t>
  </si>
  <si>
    <t>がんばるコース：</t>
  </si>
  <si>
    <t>急いでがんばるコース：</t>
  </si>
  <si>
    <r>
      <t>腹囲が</t>
    </r>
    <r>
      <rPr>
        <b/>
        <sz val="16"/>
        <color indexed="10"/>
        <rFont val="ＭＳ Ｐゴシック"/>
        <family val="3"/>
      </rPr>
      <t>男性８５ｃｍ以上、女性９０ｃｍ以上</t>
    </r>
    <r>
      <rPr>
        <b/>
        <sz val="16"/>
        <color indexed="8"/>
        <rFont val="ＭＳ Ｐゴシック"/>
        <family val="3"/>
      </rPr>
      <t>の人は次の①～⑤の順番に</t>
    </r>
  </si>
  <si>
    <t>食事摂取基準からみるエネルギー必要量の算出方法</t>
  </si>
  <si>
    <t>指導者資料</t>
  </si>
  <si>
    <t>身長</t>
  </si>
  <si>
    <t>目標体重（ｋｇ）</t>
  </si>
  <si>
    <t>×</t>
  </si>
  <si>
    <t>基礎代謝基準値（kcal/kg/日）</t>
  </si>
  <si>
    <t>身体活動レベル</t>
  </si>
  <si>
    <t>＝</t>
  </si>
  <si>
    <t>1日に必要なエネルギー量（kcal/kg/日）</t>
  </si>
  <si>
    <t>（ｍ）</t>
  </si>
  <si>
    <t>（ｋｇ）</t>
  </si>
  <si>
    <t>男　・　女</t>
  </si>
  <si>
    <t>（歳）</t>
  </si>
  <si>
    <t>（ｍ）　×　身長</t>
  </si>
  <si>
    <t>目標体重</t>
  </si>
  <si>
    <t>（kcal/kg/日）</t>
  </si>
  <si>
    <t>（体重 １ ｋｇ 当たりに必要なエネルギー量）</t>
  </si>
  <si>
    <t>年齢区分</t>
  </si>
  <si>
    <t>男性</t>
  </si>
  <si>
    <t>女性</t>
  </si>
  <si>
    <t>低い（レベルⅠ）</t>
  </si>
  <si>
    <t>ふつう（レベルⅡ）</t>
  </si>
  <si>
    <t>高い（レベルⅢ）</t>
  </si>
  <si>
    <t>1～2（歳）</t>
  </si>
  <si>
    <t>3～5（歳）</t>
  </si>
  <si>
    <t>6～7（歳）</t>
  </si>
  <si>
    <t>8～9（歳）</t>
  </si>
  <si>
    <t>10～11（歳）</t>
  </si>
  <si>
    <t>12～14（歳）</t>
  </si>
  <si>
    <t>15～17（歳）</t>
  </si>
  <si>
    <t>18～29（歳）</t>
  </si>
  <si>
    <t>30～49（歳）</t>
  </si>
  <si>
    <t>50～69（歳）</t>
  </si>
  <si>
    <t>70以上（歳）</t>
  </si>
  <si>
    <t>-</t>
  </si>
  <si>
    <t xml:space="preserve">   該当する値を選択。</t>
  </si>
  <si>
    <t>C-9</t>
  </si>
  <si>
    <t>　基本情報に基づき決定されるもの</t>
  </si>
  <si>
    <t>　食事量の決定に必要な”基本情報”</t>
  </si>
  <si>
    <t>　身長</t>
  </si>
  <si>
    <t>　体重</t>
  </si>
  <si>
    <t>　性別</t>
  </si>
  <si>
    <t>　年齢</t>
  </si>
  <si>
    <t>　日常の生活活動状況</t>
  </si>
  <si>
    <t>※</t>
  </si>
  <si>
    <t>※</t>
  </si>
  <si>
    <r>
      <t>※</t>
    </r>
    <r>
      <rPr>
        <sz val="11"/>
        <color indexed="10"/>
        <rFont val="ＭＳ Ｐゴシック"/>
        <family val="3"/>
      </rPr>
      <t>表１</t>
    </r>
    <r>
      <rPr>
        <sz val="11"/>
        <color theme="1"/>
        <rFont val="Calibri"/>
        <family val="3"/>
      </rPr>
      <t>より</t>
    </r>
  </si>
  <si>
    <r>
      <t>※</t>
    </r>
    <r>
      <rPr>
        <sz val="11"/>
        <color indexed="18"/>
        <rFont val="ＭＳ Ｐゴシック"/>
        <family val="3"/>
      </rPr>
      <t>表２</t>
    </r>
    <r>
      <rPr>
        <sz val="11"/>
        <color theme="1"/>
        <rFont val="Calibri"/>
        <family val="3"/>
      </rPr>
      <t>より</t>
    </r>
  </si>
  <si>
    <r>
      <rPr>
        <sz val="12"/>
        <color indexed="18"/>
        <rFont val="ＭＳ Ｐゴシック"/>
        <family val="3"/>
      </rPr>
      <t>表２</t>
    </r>
    <r>
      <rPr>
        <sz val="12"/>
        <color indexed="8"/>
        <rFont val="ＭＳ Ｐゴシック"/>
        <family val="3"/>
      </rPr>
      <t>　身体活動のレベルの値</t>
    </r>
  </si>
  <si>
    <r>
      <rPr>
        <sz val="12"/>
        <color indexed="10"/>
        <rFont val="ＭＳ Ｐゴシック"/>
        <family val="3"/>
      </rPr>
      <t>表１</t>
    </r>
    <r>
      <rPr>
        <sz val="12"/>
        <color indexed="8"/>
        <rFont val="ＭＳ Ｐゴシック"/>
        <family val="3"/>
      </rPr>
      <t>　基礎代謝基準値（kcal/kg/日）</t>
    </r>
  </si>
  <si>
    <r>
      <t xml:space="preserve">  </t>
    </r>
    <r>
      <rPr>
        <b/>
        <u val="single"/>
        <sz val="14"/>
        <color indexed="8"/>
        <rFont val="ＭＳ Ｐゴシック"/>
        <family val="3"/>
      </rPr>
      <t>基礎代謝基準値</t>
    </r>
  </si>
  <si>
    <r>
      <t xml:space="preserve">  </t>
    </r>
    <r>
      <rPr>
        <b/>
        <u val="single"/>
        <sz val="14"/>
        <color indexed="8"/>
        <rFont val="ＭＳ Ｐゴシック"/>
        <family val="3"/>
      </rPr>
      <t>身体活動レベル</t>
    </r>
  </si>
  <si>
    <r>
      <t>（ｍ）　×　２２　＝　</t>
    </r>
    <r>
      <rPr>
        <b/>
        <sz val="14"/>
        <color indexed="8"/>
        <rFont val="ＭＳ Ｐゴシック"/>
        <family val="3"/>
      </rPr>
      <t>標準体重</t>
    </r>
  </si>
  <si>
    <t>黄色部分（7か所）にのみ数値を入力してください。他の場所は自動計算します。</t>
  </si>
  <si>
    <t>　（ｋｇ）</t>
  </si>
  <si>
    <t>アルコールの種類とアルコール量</t>
  </si>
  <si>
    <t>自分が1日に飲むアルコールのエネルギー量を計算してみましょう。</t>
  </si>
  <si>
    <t>アルコールの種類</t>
  </si>
  <si>
    <t>ビール（淡色）</t>
  </si>
  <si>
    <t>ビール（発泡酒）</t>
  </si>
  <si>
    <t>日本酒</t>
  </si>
  <si>
    <t>ワイン</t>
  </si>
  <si>
    <t>梅酒</t>
  </si>
  <si>
    <t>焼酎（25度）</t>
  </si>
  <si>
    <t>ウイスキー、ブランデー</t>
  </si>
  <si>
    <t>自分が1日に飲む量</t>
  </si>
  <si>
    <t>ｍｌ</t>
  </si>
  <si>
    <t>×100 ｍｌ 中のエネルギー量</t>
  </si>
  <si>
    <t>合計</t>
  </si>
  <si>
    <t>摂取したアルコールのエネルギー量を</t>
  </si>
  <si>
    <t>ご飯に換算してみると・・・</t>
  </si>
  <si>
    <t>杯</t>
  </si>
  <si>
    <t>お酒の量を速歩の量で表示してみると</t>
  </si>
  <si>
    <t>速歩　50分</t>
  </si>
  <si>
    <t>250 kcal</t>
  </si>
  <si>
    <t>速歩　30分～40分</t>
  </si>
  <si>
    <t>150 kcal ～ 200 kcal</t>
  </si>
  <si>
    <t>速歩　15分</t>
  </si>
  <si>
    <t>75 kcal</t>
  </si>
  <si>
    <t>C－１４</t>
  </si>
  <si>
    <t>（</t>
  </si>
  <si>
    <t>）</t>
  </si>
  <si>
    <t>　　（350 ｍｌ缶）</t>
  </si>
  <si>
    <t>　　（70 ml／ダブル）</t>
  </si>
  <si>
    <t>　　（銚子　1合）</t>
  </si>
  <si>
    <t>　　（125 ml／25度）</t>
  </si>
  <si>
    <t>　　（1杯）</t>
  </si>
  <si>
    <t>　　（100 ｍｌ）</t>
  </si>
  <si>
    <t>　ワイン</t>
  </si>
  <si>
    <t>　ビール</t>
  </si>
  <si>
    <t>　ウイスキー</t>
  </si>
  <si>
    <t>　日本酒</t>
  </si>
  <si>
    <t>　焼酎</t>
  </si>
  <si>
    <t>　チューハイ</t>
  </si>
  <si>
    <t>kcal÷235 kcal=</t>
  </si>
  <si>
    <t>＝小計</t>
  </si>
  <si>
    <t>　（大ビン 633 ml）</t>
  </si>
  <si>
    <t>　　　　　五訂増補日本食品標準成分表、健康日本21</t>
  </si>
  <si>
    <t xml:space="preserve">参考：　生活習慣病予防のための食べ方ナビゲーション　たべナビ君　吉池信男、玉川ゆかり、中神聡子共著（独立行政法人国立健康・栄養研究所）
</t>
  </si>
  <si>
    <t>サイドメニュー</t>
  </si>
  <si>
    <t>ドリンクメニュー</t>
  </si>
  <si>
    <t>かつ丼　</t>
  </si>
  <si>
    <t>親子丼</t>
  </si>
  <si>
    <t>うなぎ丼</t>
  </si>
  <si>
    <t>チャーハン</t>
  </si>
  <si>
    <t>カレーライス</t>
  </si>
  <si>
    <t>野菜サラダ（ドレッシングなし）</t>
  </si>
  <si>
    <t>冷や奴</t>
  </si>
  <si>
    <t>つけもの盛り合わせ</t>
  </si>
  <si>
    <t>みそ汁</t>
  </si>
  <si>
    <t>すまし汁</t>
  </si>
  <si>
    <t>コンソメスープ</t>
  </si>
  <si>
    <t>ビール</t>
  </si>
  <si>
    <t>20 kcal</t>
  </si>
  <si>
    <t>90 kcal</t>
  </si>
  <si>
    <t>野菜サラダ（ドレッシング込み）</t>
  </si>
  <si>
    <t>80 kcal</t>
  </si>
  <si>
    <t>10 kcal</t>
  </si>
  <si>
    <t>60 kcal</t>
  </si>
  <si>
    <t>日本酒</t>
  </si>
  <si>
    <t>各種お茶</t>
  </si>
  <si>
    <t>140 kcal</t>
  </si>
  <si>
    <t>250 kcal</t>
  </si>
  <si>
    <t>290 kcal</t>
  </si>
  <si>
    <t xml:space="preserve">   0 kcal</t>
  </si>
  <si>
    <t>　　（180 ml）</t>
  </si>
  <si>
    <t>　　（大ビン：633 ml）</t>
  </si>
  <si>
    <t>　　（缶：350 ml）</t>
  </si>
  <si>
    <r>
      <t>710　kcal　</t>
    </r>
    <r>
      <rPr>
        <sz val="12"/>
        <color indexed="51"/>
        <rFont val="ＭＳ Ｐゴシック"/>
        <family val="3"/>
      </rPr>
      <t>●●</t>
    </r>
  </si>
  <si>
    <r>
      <t>580　kcal　</t>
    </r>
    <r>
      <rPr>
        <sz val="12"/>
        <color indexed="51"/>
        <rFont val="ＭＳ Ｐゴシック"/>
        <family val="3"/>
      </rPr>
      <t>●</t>
    </r>
  </si>
  <si>
    <r>
      <t>550　kcal　</t>
    </r>
    <r>
      <rPr>
        <sz val="12"/>
        <color indexed="51"/>
        <rFont val="ＭＳ Ｐゴシック"/>
        <family val="3"/>
      </rPr>
      <t>●●</t>
    </r>
  </si>
  <si>
    <r>
      <t>770　kcal　</t>
    </r>
    <r>
      <rPr>
        <sz val="12"/>
        <color indexed="51"/>
        <rFont val="ＭＳ Ｐゴシック"/>
        <family val="3"/>
      </rPr>
      <t>●●●</t>
    </r>
  </si>
  <si>
    <t>kcal</t>
  </si>
  <si>
    <t>★地域にあるお店のどんぶり物のメニューでも作成してみましょう。</t>
  </si>
  <si>
    <t>D-1</t>
  </si>
  <si>
    <r>
      <t>メインメニュー（</t>
    </r>
    <r>
      <rPr>
        <b/>
        <sz val="12"/>
        <color indexed="10"/>
        <rFont val="ＭＳ Ｐゴシック"/>
        <family val="3"/>
      </rPr>
      <t>丼ぶりもの等</t>
    </r>
    <r>
      <rPr>
        <b/>
        <sz val="14"/>
        <color indexed="10"/>
        <rFont val="ＭＳ Ｐゴシック"/>
        <family val="3"/>
      </rPr>
      <t>）</t>
    </r>
  </si>
  <si>
    <t>黄色部分（3か所）にのみ数値を入力してください。他の場所は自動計算します。</t>
  </si>
  <si>
    <t>※図中のエネルギー量はあくまで”めやす”です。</t>
  </si>
  <si>
    <t>メインメニュー（ハンバーガー）</t>
  </si>
  <si>
    <t>ハンバーガー</t>
  </si>
  <si>
    <t>ハンバーガー（大）</t>
  </si>
  <si>
    <r>
      <t>250　kcal　</t>
    </r>
    <r>
      <rPr>
        <sz val="12"/>
        <color indexed="51"/>
        <rFont val="ＭＳ Ｐゴシック"/>
        <family val="3"/>
      </rPr>
      <t>●</t>
    </r>
  </si>
  <si>
    <r>
      <t>500　kcal　</t>
    </r>
    <r>
      <rPr>
        <sz val="12"/>
        <color indexed="51"/>
        <rFont val="ＭＳ Ｐゴシック"/>
        <family val="3"/>
      </rPr>
      <t>●●</t>
    </r>
  </si>
  <si>
    <t>チーズバーガー</t>
  </si>
  <si>
    <r>
      <t>320　kcal　</t>
    </r>
    <r>
      <rPr>
        <sz val="12"/>
        <color indexed="51"/>
        <rFont val="ＭＳ Ｐゴシック"/>
        <family val="3"/>
      </rPr>
      <t>●</t>
    </r>
  </si>
  <si>
    <t>てりやきバーガー</t>
  </si>
  <si>
    <t>チキンバーガー</t>
  </si>
  <si>
    <r>
      <t>380　kcal　</t>
    </r>
    <r>
      <rPr>
        <sz val="12"/>
        <color indexed="51"/>
        <rFont val="ＭＳ Ｐゴシック"/>
        <family val="3"/>
      </rPr>
      <t>●●</t>
    </r>
  </si>
  <si>
    <r>
      <t>500　kcal　</t>
    </r>
    <r>
      <rPr>
        <sz val="12"/>
        <color indexed="51"/>
        <rFont val="ＭＳ Ｐゴシック"/>
        <family val="3"/>
      </rPr>
      <t>●●●</t>
    </r>
  </si>
  <si>
    <t>フィッシュバーガー</t>
  </si>
  <si>
    <t>フライドポテト（S）</t>
  </si>
  <si>
    <t>フライドポテト（M）</t>
  </si>
  <si>
    <t>フライドポテト（L）</t>
  </si>
  <si>
    <t>230 kcal</t>
  </si>
  <si>
    <t>420 kcal</t>
  </si>
  <si>
    <t>530 kcal</t>
  </si>
  <si>
    <t>30 kcal</t>
  </si>
  <si>
    <t>130 kcal</t>
  </si>
  <si>
    <t>コーラ</t>
  </si>
  <si>
    <t>　　（S）80 kcal　（M） 130 kcal　（L） 160 kcal</t>
  </si>
  <si>
    <t>シェイク</t>
  </si>
  <si>
    <t>　　（S）200 kcal　（M） 330 kcal</t>
  </si>
  <si>
    <t>ジンジャーエール</t>
  </si>
  <si>
    <t>　　（S）70 kcal　（M） 110 kcal　（L） 140 kcal</t>
  </si>
  <si>
    <t>オレンジジュース</t>
  </si>
  <si>
    <t>　　（S）100 kcal　（M） 160 kcal　（L） 200 kcal</t>
  </si>
  <si>
    <t>コーヒー・紅茶（S)</t>
  </si>
  <si>
    <t>　　（さとう・ミルク入り） 30 kcal</t>
  </si>
  <si>
    <t>　　（さとう入り）　　　　　20 kcal</t>
  </si>
  <si>
    <t>　　（さとう・ミルクなし） 　5 kcal</t>
  </si>
  <si>
    <t>※コーヒー・紅茶（ドリンクメニュー）のさとうはスティックシュガー1本（約 3g ）、</t>
  </si>
  <si>
    <t>　 ミルクはコーヒーフレッシュ1個（約 5g ）を”めやす”にしています。</t>
  </si>
  <si>
    <t>★地域にあるお店のファストフード店のメニューでも作成してみましょう。</t>
  </si>
  <si>
    <t>メインメニュー（ラーメン等）</t>
  </si>
  <si>
    <t>しょうゆラーメン</t>
  </si>
  <si>
    <t>みそラーメン</t>
  </si>
  <si>
    <t>とんこつラーメン</t>
  </si>
  <si>
    <t>400　kcal</t>
  </si>
  <si>
    <r>
      <t>480　kcal　</t>
    </r>
    <r>
      <rPr>
        <sz val="12"/>
        <color indexed="51"/>
        <rFont val="ＭＳ Ｐゴシック"/>
        <family val="3"/>
      </rPr>
      <t>●●</t>
    </r>
  </si>
  <si>
    <r>
      <t>510　kcal　</t>
    </r>
    <r>
      <rPr>
        <sz val="12"/>
        <color indexed="51"/>
        <rFont val="ＭＳ Ｐゴシック"/>
        <family val="3"/>
      </rPr>
      <t>●</t>
    </r>
  </si>
  <si>
    <t>ぎょうざ</t>
  </si>
  <si>
    <t>★地域にあるお店のラーメン店のメニューでも作成してみましょう。</t>
  </si>
  <si>
    <t>ファストフード　－どんな組み合わせで選ぶ？－</t>
  </si>
  <si>
    <t>ラーメン店での食事　－どんな組み合わせで選ぶ？－</t>
  </si>
  <si>
    <t>丼どんぶり物　－どんな組み合わせで選ぶ？－</t>
  </si>
  <si>
    <t>身体活動で消費する量の計算</t>
  </si>
  <si>
    <t>C17</t>
  </si>
  <si>
    <t>A：項目</t>
  </si>
  <si>
    <t>B：実施項目</t>
  </si>
  <si>
    <t>速歩</t>
  </si>
  <si>
    <t>（10分　40 kcal）</t>
  </si>
  <si>
    <t>洗濯</t>
  </si>
  <si>
    <t>炊事</t>
  </si>
  <si>
    <t>自転車（軽い）</t>
  </si>
  <si>
    <t>階段昇降</t>
  </si>
  <si>
    <t>水泳</t>
  </si>
  <si>
    <t>ゴルフ</t>
  </si>
  <si>
    <t>自転車</t>
  </si>
  <si>
    <t>軽いジョギング</t>
  </si>
  <si>
    <t>テニス（シングルス）</t>
  </si>
  <si>
    <t>ランニング</t>
  </si>
  <si>
    <t>（10分　25 kcal）</t>
  </si>
  <si>
    <t>（20分　40 kcal）</t>
  </si>
  <si>
    <t>（60分　160 kcal）</t>
  </si>
  <si>
    <t>（ 5分　35 kcal）</t>
  </si>
  <si>
    <t>（10分　100 kcal）</t>
  </si>
  <si>
    <t>（60分　200 kcal）</t>
  </si>
  <si>
    <t>（20分　80 kcal）</t>
  </si>
  <si>
    <t>（30分　200 kcal）</t>
  </si>
  <si>
    <t>（20分　160 kcal）</t>
  </si>
  <si>
    <t>（15分　140 kcal）</t>
  </si>
  <si>
    <t>普通歩行　</t>
  </si>
  <si>
    <t>※体重 80 kg の人として計算しています。</t>
  </si>
  <si>
    <t>kcal</t>
  </si>
  <si>
    <t>１：</t>
  </si>
  <si>
    <t>２：</t>
  </si>
  <si>
    <t>３：</t>
  </si>
  <si>
    <t>４：</t>
  </si>
  <si>
    <t>生活活動で
消費する量</t>
  </si>
  <si>
    <t>運動で
消費する量</t>
  </si>
  <si>
    <t>身体活動で
消費する量</t>
  </si>
  <si>
    <t>生活活動</t>
  </si>
  <si>
    <t>運動</t>
  </si>
  <si>
    <t>kcal</t>
  </si>
  <si>
    <t>現在の体重/標準体重を考慮して→</t>
  </si>
  <si>
    <t>運動で→</t>
  </si>
  <si>
    <t>↑</t>
  </si>
  <si>
    <t>↑</t>
  </si>
  <si>
    <t>÷　0.5 ｃｍ／月＝</t>
  </si>
  <si>
    <t>÷　1 ｃｍ／月　＝</t>
  </si>
  <si>
    <t>÷　2 ｃｍ／月　＝</t>
  </si>
  <si>
    <t>⇒</t>
  </si>
  <si>
    <r>
      <rPr>
        <b/>
        <sz val="14"/>
        <color indexed="8"/>
        <rFont val="ＭＳ Ｐゴシック"/>
        <family val="3"/>
      </rPr>
      <t>望ましい飲酒量</t>
    </r>
    <r>
      <rPr>
        <sz val="14"/>
        <color indexed="8"/>
        <rFont val="ＭＳ Ｐゴシック"/>
        <family val="3"/>
      </rPr>
      <t xml:space="preserve">
</t>
    </r>
    <r>
      <rPr>
        <sz val="11"/>
        <color theme="1"/>
        <rFont val="Calibri"/>
        <family val="3"/>
      </rPr>
      <t xml:space="preserve">
</t>
    </r>
    <r>
      <rPr>
        <sz val="12"/>
        <color indexed="8"/>
        <rFont val="ＭＳ Ｐゴシック"/>
        <family val="3"/>
      </rPr>
      <t>望ましい飲酒量は日本酒1合程度です。</t>
    </r>
    <r>
      <rPr>
        <sz val="11"/>
        <color theme="1"/>
        <rFont val="Calibri"/>
        <family val="3"/>
      </rPr>
      <t xml:space="preserve">
ビール中ビン　1本（ 500 ml）
日本酒　　　　　1合（ 180 ml）
焼酎　　　　　　 1合（ 180 ml）
ウイスキーダブル　1杯（60 ml）
ワイン　　　　　 2杯（240 ml）
</t>
    </r>
  </si>
  <si>
    <t>↓</t>
  </si>
  <si>
    <t>＋</t>
  </si>
  <si>
    <t>=</t>
  </si>
  <si>
    <t>↓</t>
  </si>
  <si>
    <t>＋</t>
  </si>
  <si>
    <t>＝</t>
  </si>
  <si>
    <t>→</t>
  </si>
  <si>
    <t>１Eｘ に相当する活発な身体活動</t>
  </si>
  <si>
    <t>上記以外の １Ex の例</t>
  </si>
  <si>
    <t>いつもは何Ex?</t>
  </si>
  <si>
    <t>あなたの1日のExを数えましょう。</t>
  </si>
  <si>
    <t>月日</t>
  </si>
  <si>
    <t>曜日</t>
  </si>
  <si>
    <t>合計</t>
  </si>
  <si>
    <t>（身体活動）</t>
  </si>
  <si>
    <t>あなたの活動目標は？</t>
  </si>
  <si>
    <t>左の表から、あなたのライフスタイルに合わせた23Exを組み合わせましょう。</t>
  </si>
  <si>
    <t>合計身体活動</t>
  </si>
  <si>
    <t>うち運動</t>
  </si>
  <si>
    <t>Ex）</t>
  </si>
  <si>
    <t>（</t>
  </si>
  <si>
    <t>計</t>
  </si>
  <si>
    <t>）Ex</t>
  </si>
  <si>
    <t>歩行</t>
  </si>
  <si>
    <t>体操</t>
  </si>
  <si>
    <t>　BMI</t>
  </si>
  <si>
    <t>↕</t>
  </si>
  <si>
    <t>軽い</t>
  </si>
  <si>
    <t>重い</t>
  </si>
  <si>
    <t>/</t>
  </si>
  <si>
    <t>月</t>
  </si>
  <si>
    <t>水</t>
  </si>
  <si>
    <t>木</t>
  </si>
  <si>
    <t>金</t>
  </si>
  <si>
    <t>土</t>
  </si>
  <si>
    <t>日</t>
  </si>
  <si>
    <t>Ex</t>
  </si>
  <si>
    <t>(</t>
  </si>
  <si>
    <t>・・・・・・・・・・・・・・・・・・・・・・・・・・・・</t>
  </si>
  <si>
    <t>　バレーボール： 20分</t>
  </si>
  <si>
    <t>　速歩： 15分</t>
  </si>
  <si>
    <t>　ゴルフ： 15分</t>
  </si>
  <si>
    <t>　軽いジョギング： 10分</t>
  </si>
  <si>
    <t>　エアロビクス： 10分</t>
  </si>
  <si>
    <t>　ランニング： 7～8分</t>
  </si>
  <si>
    <t>　水泳： 7～8分</t>
  </si>
  <si>
    <t>　歩行： 20分</t>
  </si>
  <si>
    <t>　自転車： 15分</t>
  </si>
  <si>
    <t>　子供と遊ぶ： 15分</t>
  </si>
  <si>
    <t>　階段昇降： 10分</t>
  </si>
  <si>
    <t>　重い荷物を運ぶ： 7～8分</t>
  </si>
  <si>
    <t xml:space="preserve">
</t>
  </si>
  <si>
    <t xml:space="preserve">屋内の掃除20分
</t>
  </si>
  <si>
    <t>・・・・・・・・・・・・・・・・・・・・・・・・・・・・</t>
  </si>
  <si>
    <t>火</t>
  </si>
  <si>
    <r>
      <t>※</t>
    </r>
    <r>
      <rPr>
        <sz val="12"/>
        <color indexed="51"/>
        <rFont val="ＭＳ Ｐゴシック"/>
        <family val="3"/>
      </rPr>
      <t>●</t>
    </r>
    <r>
      <rPr>
        <sz val="12"/>
        <color indexed="8"/>
        <rFont val="ＭＳ Ｐゴシック"/>
        <family val="3"/>
      </rPr>
      <t>（黄色の丸印）の１つが含まれている脂質約</t>
    </r>
    <r>
      <rPr>
        <sz val="12"/>
        <color indexed="8"/>
        <rFont val="ＭＳ Ｐゴシック"/>
        <family val="3"/>
      </rPr>
      <t xml:space="preserve"> 10</t>
    </r>
    <r>
      <rPr>
        <sz val="12"/>
        <color indexed="8"/>
        <rFont val="ＭＳ Ｐゴシック"/>
        <family val="3"/>
      </rPr>
      <t xml:space="preserve"> g　にあたります。
　・1日のエネルギーの必要量が1,800 kcal の人は、1日に</t>
    </r>
    <r>
      <rPr>
        <sz val="12"/>
        <color indexed="51"/>
        <rFont val="ＭＳ Ｐゴシック"/>
        <family val="3"/>
      </rPr>
      <t>●</t>
    </r>
    <r>
      <rPr>
        <u val="single"/>
        <sz val="12"/>
        <color indexed="8"/>
        <rFont val="ＭＳ Ｐゴシック"/>
        <family val="3"/>
      </rPr>
      <t>が５つまで</t>
    </r>
    <r>
      <rPr>
        <sz val="12"/>
        <color indexed="8"/>
        <rFont val="ＭＳ Ｐゴシック"/>
        <family val="3"/>
      </rPr>
      <t xml:space="preserve">
　・1日のエネルギーの必要量が2,200 kcal の人は、1日に</t>
    </r>
    <r>
      <rPr>
        <sz val="12"/>
        <color indexed="51"/>
        <rFont val="ＭＳ Ｐゴシック"/>
        <family val="3"/>
      </rPr>
      <t>●</t>
    </r>
    <r>
      <rPr>
        <u val="single"/>
        <sz val="12"/>
        <color indexed="8"/>
        <rFont val="ＭＳ Ｐゴシック"/>
        <family val="3"/>
      </rPr>
      <t>が６つまで</t>
    </r>
    <r>
      <rPr>
        <sz val="12"/>
        <color indexed="8"/>
        <rFont val="ＭＳ Ｐゴシック"/>
        <family val="3"/>
      </rPr>
      <t xml:space="preserve">
　・1日のエネルギーの必要量が2,600 kcal の人は、1日に</t>
    </r>
    <r>
      <rPr>
        <sz val="12"/>
        <color indexed="51"/>
        <rFont val="ＭＳ Ｐゴシック"/>
        <family val="3"/>
      </rPr>
      <t>●</t>
    </r>
    <r>
      <rPr>
        <u val="single"/>
        <sz val="12"/>
        <color indexed="8"/>
        <rFont val="ＭＳ Ｐゴシック"/>
        <family val="3"/>
      </rPr>
      <t>が７つまで</t>
    </r>
  </si>
  <si>
    <t>黄色部分（8か所）にのみ数値を入力してください。他の場所は自動計算します。</t>
  </si>
  <si>
    <t>黄色部分にのみ数値を入力してください。他の場所は自動計算します。</t>
  </si>
  <si>
    <t>食事で→</t>
  </si>
  <si>
    <t>メタボリックシンドロームの基準値は男性８５ｃｍ、女性９０ｃｍ
ですが、それを大幅に超える場合は、無理をせずに段階的
な目標を立てましょう。</t>
  </si>
  <si>
    <r>
      <t>×　7,000 kcal</t>
    </r>
    <r>
      <rPr>
        <vertAlign val="superscript"/>
        <sz val="14"/>
        <color indexed="8"/>
        <rFont val="ＭＳ Ｐゴシック"/>
        <family val="3"/>
      </rPr>
      <t>※</t>
    </r>
    <r>
      <rPr>
        <b/>
        <sz val="14"/>
        <color indexed="8"/>
        <rFont val="ＭＳ Ｐゴシック"/>
        <family val="3"/>
      </rPr>
      <t>　＝</t>
    </r>
  </si>
  <si>
    <t>÷ 30日＝</t>
  </si>
  <si>
    <t>1日に必要なエネルギー量（kcal/日）</t>
  </si>
  <si>
    <t>参考：日本人の食事摂取規準（2005年版）</t>
  </si>
  <si>
    <t xml:space="preserve">［参考］　アルコール飲料の容量
【ビール】　中ジョッキ　500 ml
　　　　　　　大ジョッキ　800 ml
　　　　　　　グラスビール　約350 ml
　　　　　　　大ビン 633 ml　　中ビン 500 ml
【日本酒】　銚子 1 合 180 ml　おちょこ1杯 約 30 ml
【ワイン】　 グラス1杯 約 120 ml 　ボトル1本 750 ml
【ウイスキー・ブランデー】　シングル 30 ml　ダブル 60 ml
【焼酎・果実酒】　            コップ1杯（約0.7合） 120 ml
</t>
  </si>
  <si>
    <t>D-2</t>
  </si>
  <si>
    <r>
      <t>400　kcal　</t>
    </r>
    <r>
      <rPr>
        <sz val="12"/>
        <color indexed="51"/>
        <rFont val="ＭＳ Ｐゴシック"/>
        <family val="3"/>
      </rPr>
      <t>●●</t>
    </r>
  </si>
  <si>
    <t>D-3</t>
  </si>
  <si>
    <t>550 kcal</t>
  </si>
  <si>
    <t>11 kcal</t>
  </si>
  <si>
    <t>450 kcal</t>
  </si>
  <si>
    <t>　軽い筋力トレーニング</t>
  </si>
  <si>
    <t>　　　　　　　　　　： 20分</t>
  </si>
  <si>
    <t>ボーリング20分</t>
  </si>
  <si>
    <t>家で体操18分</t>
  </si>
  <si>
    <t xml:space="preserve">ギター（ロック）20分
</t>
  </si>
  <si>
    <t>太極拳15分</t>
  </si>
  <si>
    <t xml:space="preserve">洗車20分
</t>
  </si>
  <si>
    <t>ゴルフ（クラブを持って）13分</t>
  </si>
  <si>
    <t xml:space="preserve">大工仕事20分
</t>
  </si>
  <si>
    <t>野球12分</t>
  </si>
  <si>
    <t xml:space="preserve">フロア掃き18分
</t>
  </si>
  <si>
    <t>バスケットボール10分</t>
  </si>
  <si>
    <t xml:space="preserve">モップ、掃除機17分
</t>
  </si>
  <si>
    <t>サッカー9分</t>
  </si>
  <si>
    <t xml:space="preserve">床磨き、風呂掃除16分
</t>
  </si>
  <si>
    <t>テニス9分</t>
  </si>
  <si>
    <t xml:space="preserve">車椅子を押す15分
</t>
  </si>
  <si>
    <t>水泳（ゆっくりクロール）8分</t>
  </si>
  <si>
    <t xml:space="preserve">動物の世話（中強度）15分
</t>
  </si>
  <si>
    <t>ラグビー6分</t>
  </si>
  <si>
    <t>庭の草むしり13分</t>
  </si>
  <si>
    <t>黄色部分（4か所）にのみ数値を入力してください。他の場所は自動計算します。</t>
  </si>
  <si>
    <t>→</t>
  </si>
  <si>
    <t>→</t>
  </si>
  <si>
    <t>風呂掃除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</si>
</sst>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indexed="18"/>
      <name val="ＭＳ Ｐゴシック"/>
      <family val="3"/>
    </font>
    <font>
      <sz val="12"/>
      <color indexed="1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51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vertAlign val="superscript"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1"/>
      <color indexed="57"/>
      <name val="ＭＳ Ｐゴシック"/>
      <family val="3"/>
    </font>
    <font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62"/>
      <name val="ＭＳ Ｐゴシック"/>
      <family val="3"/>
    </font>
    <font>
      <b/>
      <sz val="14"/>
      <color indexed="18"/>
      <name val="ＭＳ Ｐゴシック"/>
      <family val="3"/>
    </font>
    <font>
      <b/>
      <sz val="18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name val="ＭＳ Ｐゴシック"/>
      <family val="3"/>
    </font>
    <font>
      <sz val="26"/>
      <color indexed="62"/>
      <name val="ＭＳ Ｐゴシック"/>
      <family val="3"/>
    </font>
    <font>
      <sz val="22"/>
      <color indexed="8"/>
      <name val="ＭＳ Ｐゴシック"/>
      <family val="3"/>
    </font>
    <font>
      <b/>
      <sz val="36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8"/>
      <name val="ＭＳ Ｐゴシック"/>
      <family val="3"/>
    </font>
    <font>
      <sz val="72"/>
      <color indexed="8"/>
      <name val="ＭＳ Ｐゴシック"/>
      <family val="3"/>
    </font>
    <font>
      <sz val="36"/>
      <color indexed="10"/>
      <name val="ＭＳ Ｐゴシック"/>
      <family val="3"/>
    </font>
    <font>
      <sz val="36"/>
      <color indexed="6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11"/>
      <color rgb="FF00B050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24"/>
      <color theme="1"/>
      <name val="Calibri"/>
      <family val="3"/>
    </font>
    <font>
      <sz val="9"/>
      <color theme="1"/>
      <name val="Calibri"/>
      <family val="3"/>
    </font>
    <font>
      <b/>
      <u val="single"/>
      <sz val="14"/>
      <color theme="1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b/>
      <sz val="22"/>
      <color theme="1"/>
      <name val="Calibri"/>
      <family val="3"/>
    </font>
    <font>
      <b/>
      <sz val="11"/>
      <color theme="6" tint="-0.4999699890613556"/>
      <name val="Calibri"/>
      <family val="3"/>
    </font>
    <font>
      <b/>
      <sz val="14"/>
      <color rgb="FFFF0000"/>
      <name val="Calibri"/>
      <family val="3"/>
    </font>
    <font>
      <sz val="11"/>
      <color theme="4" tint="-0.24997000396251678"/>
      <name val="Calibri"/>
      <family val="3"/>
    </font>
    <font>
      <sz val="20"/>
      <color theme="1"/>
      <name val="Calibri"/>
      <family val="3"/>
    </font>
    <font>
      <b/>
      <sz val="24"/>
      <color theme="1"/>
      <name val="Calibri"/>
      <family val="3"/>
    </font>
    <font>
      <sz val="10"/>
      <color rgb="FFFF0000"/>
      <name val="Calibri"/>
      <family val="3"/>
    </font>
    <font>
      <sz val="10"/>
      <color theme="4" tint="-0.24997000396251678"/>
      <name val="Calibri"/>
      <family val="3"/>
    </font>
    <font>
      <b/>
      <sz val="18"/>
      <color rgb="FFFF0000"/>
      <name val="Calibri"/>
      <family val="3"/>
    </font>
    <font>
      <b/>
      <sz val="20"/>
      <color theme="1"/>
      <name val="Calibri"/>
      <family val="3"/>
    </font>
    <font>
      <b/>
      <sz val="14"/>
      <color theme="3" tint="-0.24997000396251678"/>
      <name val="Calibri"/>
      <family val="3"/>
    </font>
    <font>
      <b/>
      <sz val="14"/>
      <name val="Calibri"/>
      <family val="3"/>
    </font>
    <font>
      <sz val="26"/>
      <color theme="4" tint="-0.24997000396251678"/>
      <name val="Calibri"/>
      <family val="3"/>
    </font>
    <font>
      <sz val="36"/>
      <color theme="1"/>
      <name val="Calibri"/>
      <family val="3"/>
    </font>
    <font>
      <sz val="22"/>
      <color theme="1"/>
      <name val="Calibri"/>
      <family val="3"/>
    </font>
    <font>
      <b/>
      <sz val="36"/>
      <color theme="1"/>
      <name val="Calibri"/>
      <family val="3"/>
    </font>
    <font>
      <b/>
      <sz val="10"/>
      <name val="Calibri"/>
      <family val="3"/>
    </font>
    <font>
      <b/>
      <sz val="11"/>
      <color rgb="FFFF0000"/>
      <name val="Calibri"/>
      <family val="3"/>
    </font>
    <font>
      <sz val="36"/>
      <color rgb="FFFF0000"/>
      <name val="Calibri"/>
      <family val="3"/>
    </font>
    <font>
      <sz val="36"/>
      <color theme="4" tint="-0.24997000396251678"/>
      <name val="Calibri"/>
      <family val="3"/>
    </font>
    <font>
      <b/>
      <sz val="18"/>
      <color theme="3" tint="-0.24997000396251678"/>
      <name val="Calibri"/>
      <family val="3"/>
    </font>
    <font>
      <sz val="72"/>
      <color theme="1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3DB57"/>
        <bgColor indexed="64"/>
      </patternFill>
    </fill>
    <fill>
      <patternFill patternType="solid">
        <fgColor theme="3" tint="0.7999799847602844"/>
        <bgColor indexed="64"/>
      </patternFill>
    </fill>
  </fills>
  <borders count="1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hair"/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theme="7" tint="0.39998000860214233"/>
      </right>
      <top>
        <color indexed="63"/>
      </top>
      <bottom style="hair"/>
    </border>
    <border>
      <left>
        <color indexed="63"/>
      </left>
      <right style="thick">
        <color theme="7" tint="0.39998000860214233"/>
      </right>
      <top>
        <color indexed="63"/>
      </top>
      <bottom>
        <color indexed="63"/>
      </bottom>
    </border>
    <border>
      <left style="thick">
        <color theme="7" tint="0.399980008602142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7" tint="0.39998000860214233"/>
      </bottom>
    </border>
    <border>
      <left style="thick">
        <color theme="7" tint="0.39998000860214233"/>
      </left>
      <right>
        <color indexed="63"/>
      </right>
      <top style="thick">
        <color theme="7" tint="0.39998000860214233"/>
      </top>
      <bottom>
        <color indexed="63"/>
      </bottom>
    </border>
    <border>
      <left>
        <color indexed="63"/>
      </left>
      <right>
        <color indexed="63"/>
      </right>
      <top style="thick">
        <color theme="7" tint="0.39998000860214233"/>
      </top>
      <bottom>
        <color indexed="63"/>
      </bottom>
    </border>
    <border>
      <left>
        <color indexed="63"/>
      </left>
      <right style="thick">
        <color theme="7" tint="0.39998000860214233"/>
      </right>
      <top style="thick">
        <color theme="7" tint="0.39998000860214233"/>
      </top>
      <bottom>
        <color indexed="63"/>
      </bottom>
    </border>
    <border>
      <left style="thick">
        <color theme="7" tint="0.39998000860214233"/>
      </left>
      <right>
        <color indexed="63"/>
      </right>
      <top>
        <color indexed="63"/>
      </top>
      <bottom style="thick">
        <color theme="7" tint="0.39998000860214233"/>
      </bottom>
    </border>
    <border>
      <left>
        <color indexed="63"/>
      </left>
      <right style="thick">
        <color theme="7" tint="0.39998000860214233"/>
      </right>
      <top>
        <color indexed="63"/>
      </top>
      <bottom style="thick">
        <color theme="7" tint="0.39998000860214233"/>
      </bottom>
    </border>
    <border>
      <left style="thick">
        <color theme="3" tint="0.39998000860214233"/>
      </left>
      <right>
        <color indexed="63"/>
      </right>
      <top style="thick">
        <color theme="3" tint="0.39998000860214233"/>
      </top>
      <bottom style="thick">
        <color theme="3" tint="0.39998000860214233"/>
      </bottom>
    </border>
    <border>
      <left>
        <color indexed="63"/>
      </left>
      <right style="thick">
        <color theme="3" tint="0.39998000860214233"/>
      </right>
      <top style="thick">
        <color theme="3" tint="0.39998000860214233"/>
      </top>
      <bottom style="thick">
        <color theme="3" tint="0.39998000860214233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 style="thick">
        <color rgb="FFFFC000"/>
      </left>
      <right>
        <color indexed="63"/>
      </right>
      <top style="thick">
        <color rgb="FFFFC000"/>
      </top>
      <bottom>
        <color indexed="63"/>
      </bottom>
    </border>
    <border>
      <left>
        <color indexed="63"/>
      </left>
      <right>
        <color indexed="63"/>
      </right>
      <top style="thick">
        <color rgb="FFFFC000"/>
      </top>
      <bottom>
        <color indexed="63"/>
      </bottom>
    </border>
    <border>
      <left>
        <color indexed="63"/>
      </left>
      <right style="thick">
        <color rgb="FFFFC000"/>
      </right>
      <top style="thick">
        <color rgb="FFFFC000"/>
      </top>
      <bottom>
        <color indexed="63"/>
      </bottom>
    </border>
    <border>
      <left style="thick">
        <color rgb="FFFFC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C000"/>
      </right>
      <top>
        <color indexed="63"/>
      </top>
      <bottom>
        <color indexed="63"/>
      </bottom>
    </border>
    <border>
      <left style="thick">
        <color rgb="FFFFC000"/>
      </left>
      <right>
        <color indexed="63"/>
      </right>
      <top>
        <color indexed="63"/>
      </top>
      <bottom style="thick">
        <color rgb="FFFFC000"/>
      </bottom>
    </border>
    <border>
      <left>
        <color indexed="63"/>
      </left>
      <right>
        <color indexed="63"/>
      </right>
      <top>
        <color indexed="63"/>
      </top>
      <bottom style="thick">
        <color rgb="FFFFC000"/>
      </bottom>
    </border>
    <border>
      <left>
        <color indexed="63"/>
      </left>
      <right style="thick">
        <color rgb="FFFFC000"/>
      </right>
      <top>
        <color indexed="63"/>
      </top>
      <bottom style="thick">
        <color rgb="FFFFC000"/>
      </bottom>
    </border>
    <border>
      <left>
        <color indexed="63"/>
      </left>
      <right style="thick">
        <color theme="3" tint="-0.24997000396251678"/>
      </right>
      <top style="thick">
        <color theme="3" tint="-0.24997000396251678"/>
      </top>
      <bottom style="thick">
        <color theme="3" tint="-0.24997000396251678"/>
      </bottom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ck">
        <color theme="3" tint="-0.4999699890613556"/>
      </right>
      <top style="thick">
        <color theme="3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 style="thick">
        <color theme="3" tint="-0.4999699890613556"/>
      </right>
      <top>
        <color indexed="63"/>
      </top>
      <bottom style="thick">
        <color theme="3" tint="-0.4999699890613556"/>
      </bottom>
    </border>
    <border>
      <left style="medium">
        <color theme="3" tint="-0.24997000396251678"/>
      </left>
      <right>
        <color indexed="63"/>
      </right>
      <top style="medium">
        <color theme="3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7000396251678"/>
      </top>
      <bottom>
        <color indexed="63"/>
      </bottom>
    </border>
    <border>
      <left>
        <color indexed="63"/>
      </left>
      <right style="medium">
        <color theme="3" tint="-0.24997000396251678"/>
      </right>
      <top style="medium">
        <color theme="3" tint="-0.24997000396251678"/>
      </top>
      <bottom>
        <color indexed="63"/>
      </bottom>
    </border>
    <border>
      <left style="medium">
        <color theme="3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7000396251678"/>
      </right>
      <top>
        <color indexed="63"/>
      </top>
      <bottom>
        <color indexed="63"/>
      </bottom>
    </border>
    <border>
      <left style="medium">
        <color theme="3" tint="-0.24997000396251678"/>
      </left>
      <right>
        <color indexed="63"/>
      </right>
      <top>
        <color indexed="63"/>
      </top>
      <bottom style="medium">
        <color theme="3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7000396251678"/>
      </bottom>
    </border>
    <border>
      <left>
        <color indexed="63"/>
      </left>
      <right style="medium">
        <color theme="3" tint="-0.24997000396251678"/>
      </right>
      <top>
        <color indexed="63"/>
      </top>
      <bottom style="medium">
        <color theme="3" tint="-0.24997000396251678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 style="medium"/>
      <top style="dashed"/>
      <bottom style="dashed"/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 style="thick">
        <color theme="3" tint="-0.24997000396251678"/>
      </left>
      <right>
        <color indexed="63"/>
      </right>
      <top style="thick">
        <color theme="3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3" tint="-0.24997000396251678"/>
      </top>
      <bottom>
        <color indexed="63"/>
      </bottom>
    </border>
    <border>
      <left>
        <color indexed="63"/>
      </left>
      <right style="thick">
        <color theme="3" tint="-0.24997000396251678"/>
      </right>
      <top style="thick">
        <color theme="3" tint="-0.24997000396251678"/>
      </top>
      <bottom>
        <color indexed="63"/>
      </bottom>
    </border>
    <border>
      <left style="thick">
        <color theme="3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24997000396251678"/>
      </right>
      <top>
        <color indexed="63"/>
      </top>
      <bottom>
        <color indexed="63"/>
      </bottom>
    </border>
    <border>
      <left style="thick">
        <color theme="3" tint="-0.24997000396251678"/>
      </left>
      <right>
        <color indexed="63"/>
      </right>
      <top>
        <color indexed="63"/>
      </top>
      <bottom style="thick">
        <color theme="3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24997000396251678"/>
      </bottom>
    </border>
    <border>
      <left>
        <color indexed="63"/>
      </left>
      <right style="thick">
        <color theme="3" tint="-0.24997000396251678"/>
      </right>
      <top>
        <color indexed="63"/>
      </top>
      <bottom style="thick">
        <color theme="3" tint="-0.24997000396251678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theme="3" tint="0.39998000860214233"/>
      </top>
      <bottom style="thick">
        <color theme="3" tint="0.39998000860214233"/>
      </bottom>
    </border>
    <border>
      <left>
        <color indexed="63"/>
      </left>
      <right>
        <color indexed="63"/>
      </right>
      <top style="thick">
        <color theme="3" tint="-0.4999699890613556"/>
      </top>
      <bottom>
        <color indexed="63"/>
      </bottom>
    </border>
    <border>
      <left style="thick">
        <color theme="3" tint="-0.24997000396251678"/>
      </left>
      <right>
        <color indexed="63"/>
      </right>
      <top style="thick">
        <color theme="3" tint="-0.24997000396251678"/>
      </top>
      <bottom style="thick">
        <color theme="3" tint="-0.24997000396251678"/>
      </bottom>
    </border>
    <border>
      <left>
        <color indexed="63"/>
      </left>
      <right>
        <color indexed="63"/>
      </right>
      <top style="thick">
        <color theme="3" tint="-0.24997000396251678"/>
      </top>
      <bottom style="thick">
        <color theme="3" tint="-0.24997000396251678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>
        <color theme="3" tint="-0.24997000396251678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639"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7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80" fillId="33" borderId="0" xfId="0" applyFont="1" applyFill="1" applyAlignment="1">
      <alignment vertical="center"/>
    </xf>
    <xf numFmtId="0" fontId="78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8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79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78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79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78" fillId="33" borderId="16" xfId="0" applyFont="1" applyFill="1" applyBorder="1" applyAlignment="1">
      <alignment horizontal="right" vertical="center"/>
    </xf>
    <xf numFmtId="0" fontId="78" fillId="33" borderId="16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78" fillId="33" borderId="0" xfId="0" applyFont="1" applyFill="1" applyAlignment="1">
      <alignment horizontal="right" vertical="center"/>
    </xf>
    <xf numFmtId="0" fontId="78" fillId="33" borderId="0" xfId="0" applyFont="1" applyFill="1" applyAlignment="1">
      <alignment horizontal="center" vertical="center"/>
    </xf>
    <xf numFmtId="0" fontId="81" fillId="33" borderId="10" xfId="0" applyFont="1" applyFill="1" applyBorder="1" applyAlignment="1">
      <alignment vertical="center"/>
    </xf>
    <xf numFmtId="0" fontId="81" fillId="33" borderId="13" xfId="0" applyFont="1" applyFill="1" applyBorder="1" applyAlignment="1">
      <alignment vertical="center"/>
    </xf>
    <xf numFmtId="0" fontId="78" fillId="33" borderId="15" xfId="0" applyFont="1" applyFill="1" applyBorder="1" applyAlignment="1">
      <alignment horizontal="right" vertical="center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82" fillId="33" borderId="0" xfId="0" applyFont="1" applyFill="1" applyBorder="1" applyAlignment="1">
      <alignment vertical="center"/>
    </xf>
    <xf numFmtId="0" fontId="78" fillId="33" borderId="13" xfId="0" applyFont="1" applyFill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73" fillId="33" borderId="0" xfId="0" applyFont="1" applyFill="1" applyBorder="1" applyAlignment="1">
      <alignment vertical="center"/>
    </xf>
    <xf numFmtId="0" fontId="84" fillId="33" borderId="0" xfId="0" applyFont="1" applyFill="1" applyBorder="1" applyAlignment="1">
      <alignment vertical="center"/>
    </xf>
    <xf numFmtId="0" fontId="81" fillId="33" borderId="16" xfId="0" applyFont="1" applyFill="1" applyBorder="1" applyAlignment="1">
      <alignment vertical="center"/>
    </xf>
    <xf numFmtId="0" fontId="85" fillId="33" borderId="0" xfId="0" applyFont="1" applyFill="1" applyAlignment="1">
      <alignment vertical="center"/>
    </xf>
    <xf numFmtId="0" fontId="85" fillId="33" borderId="18" xfId="0" applyFont="1" applyFill="1" applyBorder="1" applyAlignment="1">
      <alignment vertical="center"/>
    </xf>
    <xf numFmtId="0" fontId="85" fillId="33" borderId="19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86" fillId="33" borderId="0" xfId="0" applyFont="1" applyFill="1" applyAlignment="1">
      <alignment vertical="center"/>
    </xf>
    <xf numFmtId="0" fontId="85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79" fillId="34" borderId="0" xfId="0" applyFont="1" applyFill="1" applyAlignment="1">
      <alignment vertical="center"/>
    </xf>
    <xf numFmtId="0" fontId="81" fillId="34" borderId="0" xfId="0" applyFont="1" applyFill="1" applyAlignment="1">
      <alignment vertical="center"/>
    </xf>
    <xf numFmtId="0" fontId="78" fillId="33" borderId="21" xfId="0" applyFont="1" applyFill="1" applyBorder="1" applyAlignment="1">
      <alignment vertical="center"/>
    </xf>
    <xf numFmtId="0" fontId="78" fillId="33" borderId="22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78" fillId="3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78" fillId="33" borderId="23" xfId="0" applyFont="1" applyFill="1" applyBorder="1" applyAlignment="1">
      <alignment vertical="center"/>
    </xf>
    <xf numFmtId="0" fontId="78" fillId="33" borderId="24" xfId="0" applyFont="1" applyFill="1" applyBorder="1" applyAlignment="1">
      <alignment vertical="center"/>
    </xf>
    <xf numFmtId="0" fontId="78" fillId="33" borderId="25" xfId="0" applyFont="1" applyFill="1" applyBorder="1" applyAlignment="1">
      <alignment vertical="center"/>
    </xf>
    <xf numFmtId="0" fontId="78" fillId="33" borderId="26" xfId="0" applyFont="1" applyFill="1" applyBorder="1" applyAlignment="1">
      <alignment vertical="center"/>
    </xf>
    <xf numFmtId="0" fontId="78" fillId="33" borderId="27" xfId="0" applyFont="1" applyFill="1" applyBorder="1" applyAlignment="1">
      <alignment vertical="center"/>
    </xf>
    <xf numFmtId="0" fontId="78" fillId="33" borderId="28" xfId="0" applyFont="1" applyFill="1" applyBorder="1" applyAlignment="1">
      <alignment vertical="center"/>
    </xf>
    <xf numFmtId="0" fontId="78" fillId="33" borderId="29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8" fillId="33" borderId="30" xfId="0" applyFont="1" applyFill="1" applyBorder="1" applyAlignment="1">
      <alignment vertical="center"/>
    </xf>
    <xf numFmtId="0" fontId="78" fillId="33" borderId="31" xfId="0" applyFont="1" applyFill="1" applyBorder="1" applyAlignment="1">
      <alignment vertical="center"/>
    </xf>
    <xf numFmtId="0" fontId="78" fillId="33" borderId="32" xfId="0" applyFont="1" applyFill="1" applyBorder="1" applyAlignment="1">
      <alignment vertical="center"/>
    </xf>
    <xf numFmtId="0" fontId="78" fillId="33" borderId="33" xfId="0" applyFont="1" applyFill="1" applyBorder="1" applyAlignment="1">
      <alignment vertical="center"/>
    </xf>
    <xf numFmtId="0" fontId="87" fillId="33" borderId="0" xfId="0" applyFont="1" applyFill="1" applyBorder="1" applyAlignment="1">
      <alignment/>
    </xf>
    <xf numFmtId="0" fontId="88" fillId="33" borderId="0" xfId="0" applyFont="1" applyFill="1" applyBorder="1" applyAlignment="1">
      <alignment vertical="center"/>
    </xf>
    <xf numFmtId="0" fontId="78" fillId="33" borderId="34" xfId="0" applyFont="1" applyFill="1" applyBorder="1" applyAlignment="1">
      <alignment vertical="center"/>
    </xf>
    <xf numFmtId="0" fontId="78" fillId="33" borderId="35" xfId="0" applyFont="1" applyFill="1" applyBorder="1" applyAlignment="1">
      <alignment vertical="center"/>
    </xf>
    <xf numFmtId="0" fontId="78" fillId="33" borderId="36" xfId="0" applyFont="1" applyFill="1" applyBorder="1" applyAlignment="1">
      <alignment vertical="center"/>
    </xf>
    <xf numFmtId="0" fontId="78" fillId="33" borderId="37" xfId="0" applyFont="1" applyFill="1" applyBorder="1" applyAlignment="1">
      <alignment vertical="center"/>
    </xf>
    <xf numFmtId="0" fontId="82" fillId="33" borderId="23" xfId="0" applyFont="1" applyFill="1" applyBorder="1" applyAlignment="1">
      <alignment vertical="center"/>
    </xf>
    <xf numFmtId="0" fontId="84" fillId="33" borderId="23" xfId="0" applyFont="1" applyFill="1" applyBorder="1" applyAlignment="1">
      <alignment vertical="center"/>
    </xf>
    <xf numFmtId="0" fontId="78" fillId="33" borderId="38" xfId="0" applyFont="1" applyFill="1" applyBorder="1" applyAlignment="1">
      <alignment vertical="center"/>
    </xf>
    <xf numFmtId="0" fontId="78" fillId="33" borderId="39" xfId="0" applyFont="1" applyFill="1" applyBorder="1" applyAlignment="1">
      <alignment vertical="center"/>
    </xf>
    <xf numFmtId="0" fontId="78" fillId="33" borderId="4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8" fontId="78" fillId="33" borderId="0" xfId="0" applyNumberFormat="1" applyFont="1" applyFill="1" applyAlignment="1">
      <alignment vertical="center"/>
    </xf>
    <xf numFmtId="0" fontId="89" fillId="33" borderId="0" xfId="0" applyFont="1" applyFill="1" applyAlignment="1">
      <alignment vertical="center"/>
    </xf>
    <xf numFmtId="0" fontId="78" fillId="38" borderId="18" xfId="0" applyFont="1" applyFill="1" applyBorder="1" applyAlignment="1">
      <alignment vertical="center"/>
    </xf>
    <xf numFmtId="0" fontId="78" fillId="38" borderId="19" xfId="0" applyFont="1" applyFill="1" applyBorder="1" applyAlignment="1">
      <alignment vertical="center"/>
    </xf>
    <xf numFmtId="0" fontId="78" fillId="38" borderId="20" xfId="0" applyFont="1" applyFill="1" applyBorder="1" applyAlignment="1">
      <alignment vertical="center"/>
    </xf>
    <xf numFmtId="0" fontId="90" fillId="33" borderId="0" xfId="0" applyFont="1" applyFill="1" applyAlignment="1">
      <alignment vertical="top"/>
    </xf>
    <xf numFmtId="0" fontId="84" fillId="0" borderId="0" xfId="0" applyFont="1" applyAlignment="1">
      <alignment vertical="center"/>
    </xf>
    <xf numFmtId="0" fontId="89" fillId="39" borderId="41" xfId="0" applyFont="1" applyFill="1" applyBorder="1" applyAlignment="1">
      <alignment vertical="center"/>
    </xf>
    <xf numFmtId="0" fontId="89" fillId="39" borderId="19" xfId="0" applyFont="1" applyFill="1" applyBorder="1" applyAlignment="1">
      <alignment vertical="center"/>
    </xf>
    <xf numFmtId="0" fontId="89" fillId="39" borderId="42" xfId="0" applyFont="1" applyFill="1" applyBorder="1" applyAlignment="1">
      <alignment vertical="center"/>
    </xf>
    <xf numFmtId="49" fontId="89" fillId="39" borderId="19" xfId="0" applyNumberFormat="1" applyFont="1" applyFill="1" applyBorder="1" applyAlignment="1">
      <alignment vertical="center"/>
    </xf>
    <xf numFmtId="0" fontId="89" fillId="39" borderId="20" xfId="0" applyFont="1" applyFill="1" applyBorder="1" applyAlignment="1">
      <alignment vertical="center"/>
    </xf>
    <xf numFmtId="0" fontId="0" fillId="37" borderId="0" xfId="0" applyFill="1" applyAlignment="1">
      <alignment vertical="center"/>
    </xf>
    <xf numFmtId="0" fontId="84" fillId="37" borderId="0" xfId="0" applyFont="1" applyFill="1" applyAlignment="1">
      <alignment vertical="center"/>
    </xf>
    <xf numFmtId="0" fontId="9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84" fillId="33" borderId="0" xfId="0" applyFont="1" applyFill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86" fillId="33" borderId="19" xfId="0" applyFont="1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90" fillId="33" borderId="55" xfId="0" applyFont="1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65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0" fillId="33" borderId="58" xfId="0" applyFill="1" applyBorder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89" fillId="33" borderId="0" xfId="0" applyFont="1" applyFill="1" applyAlignment="1">
      <alignment vertical="center"/>
    </xf>
    <xf numFmtId="0" fontId="0" fillId="40" borderId="18" xfId="0" applyFill="1" applyBorder="1" applyAlignment="1">
      <alignment vertical="center"/>
    </xf>
    <xf numFmtId="0" fontId="0" fillId="40" borderId="19" xfId="0" applyFill="1" applyBorder="1" applyAlignment="1">
      <alignment vertical="center"/>
    </xf>
    <xf numFmtId="0" fontId="0" fillId="40" borderId="20" xfId="0" applyFill="1" applyBorder="1" applyAlignment="1">
      <alignment vertical="center"/>
    </xf>
    <xf numFmtId="0" fontId="0" fillId="40" borderId="63" xfId="0" applyFill="1" applyBorder="1" applyAlignment="1">
      <alignment vertical="center"/>
    </xf>
    <xf numFmtId="0" fontId="0" fillId="40" borderId="21" xfId="0" applyFill="1" applyBorder="1" applyAlignment="1">
      <alignment vertical="center"/>
    </xf>
    <xf numFmtId="0" fontId="0" fillId="40" borderId="64" xfId="0" applyFill="1" applyBorder="1" applyAlignment="1">
      <alignment vertical="center"/>
    </xf>
    <xf numFmtId="0" fontId="0" fillId="40" borderId="65" xfId="0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0" fillId="40" borderId="66" xfId="0" applyFill="1" applyBorder="1" applyAlignment="1">
      <alignment vertical="center"/>
    </xf>
    <xf numFmtId="0" fontId="0" fillId="40" borderId="58" xfId="0" applyFill="1" applyBorder="1" applyAlignment="1">
      <alignment vertical="center"/>
    </xf>
    <xf numFmtId="0" fontId="0" fillId="40" borderId="22" xfId="0" applyFill="1" applyBorder="1" applyAlignment="1">
      <alignment vertical="center"/>
    </xf>
    <xf numFmtId="0" fontId="0" fillId="40" borderId="57" xfId="0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78" fillId="33" borderId="67" xfId="0" applyFont="1" applyFill="1" applyBorder="1" applyAlignment="1">
      <alignment vertical="center"/>
    </xf>
    <xf numFmtId="0" fontId="78" fillId="33" borderId="68" xfId="0" applyFont="1" applyFill="1" applyBorder="1" applyAlignment="1">
      <alignment vertical="center"/>
    </xf>
    <xf numFmtId="0" fontId="78" fillId="33" borderId="69" xfId="0" applyFont="1" applyFill="1" applyBorder="1" applyAlignment="1">
      <alignment vertical="center"/>
    </xf>
    <xf numFmtId="0" fontId="78" fillId="33" borderId="70" xfId="0" applyFont="1" applyFill="1" applyBorder="1" applyAlignment="1">
      <alignment vertical="center"/>
    </xf>
    <xf numFmtId="0" fontId="78" fillId="33" borderId="0" xfId="0" applyFont="1" applyFill="1" applyBorder="1" applyAlignment="1">
      <alignment horizontal="center" vertical="center"/>
    </xf>
    <xf numFmtId="0" fontId="78" fillId="33" borderId="71" xfId="0" applyFont="1" applyFill="1" applyBorder="1" applyAlignment="1">
      <alignment vertical="center"/>
    </xf>
    <xf numFmtId="0" fontId="78" fillId="33" borderId="0" xfId="0" applyFont="1" applyFill="1" applyBorder="1" applyAlignment="1">
      <alignment vertical="center"/>
    </xf>
    <xf numFmtId="0" fontId="81" fillId="33" borderId="0" xfId="0" applyFont="1" applyFill="1" applyBorder="1" applyAlignment="1">
      <alignment vertical="center"/>
    </xf>
    <xf numFmtId="0" fontId="78" fillId="33" borderId="72" xfId="0" applyFont="1" applyFill="1" applyBorder="1" applyAlignment="1">
      <alignment vertical="center"/>
    </xf>
    <xf numFmtId="0" fontId="78" fillId="33" borderId="73" xfId="0" applyFont="1" applyFill="1" applyBorder="1" applyAlignment="1">
      <alignment vertical="center"/>
    </xf>
    <xf numFmtId="0" fontId="78" fillId="33" borderId="74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75" xfId="0" applyFill="1" applyBorder="1" applyAlignment="1">
      <alignment vertical="center"/>
    </xf>
    <xf numFmtId="0" fontId="78" fillId="33" borderId="76" xfId="0" applyFont="1" applyFill="1" applyBorder="1" applyAlignment="1">
      <alignment vertical="center"/>
    </xf>
    <xf numFmtId="0" fontId="78" fillId="33" borderId="77" xfId="0" applyFont="1" applyFill="1" applyBorder="1" applyAlignment="1">
      <alignment horizontal="right" vertical="center"/>
    </xf>
    <xf numFmtId="0" fontId="0" fillId="33" borderId="78" xfId="0" applyFill="1" applyBorder="1" applyAlignment="1">
      <alignment vertical="center"/>
    </xf>
    <xf numFmtId="0" fontId="0" fillId="33" borderId="79" xfId="0" applyFill="1" applyBorder="1" applyAlignment="1">
      <alignment vertical="center"/>
    </xf>
    <xf numFmtId="0" fontId="0" fillId="33" borderId="80" xfId="0" applyFill="1" applyBorder="1" applyAlignment="1">
      <alignment vertical="center"/>
    </xf>
    <xf numFmtId="0" fontId="0" fillId="33" borderId="81" xfId="0" applyFill="1" applyBorder="1" applyAlignment="1">
      <alignment vertical="center"/>
    </xf>
    <xf numFmtId="0" fontId="78" fillId="33" borderId="79" xfId="0" applyFont="1" applyFill="1" applyBorder="1" applyAlignment="1">
      <alignment vertical="center"/>
    </xf>
    <xf numFmtId="0" fontId="0" fillId="33" borderId="82" xfId="0" applyFill="1" applyBorder="1" applyAlignment="1">
      <alignment vertical="center"/>
    </xf>
    <xf numFmtId="0" fontId="0" fillId="33" borderId="83" xfId="0" applyFill="1" applyBorder="1" applyAlignment="1">
      <alignment vertical="center"/>
    </xf>
    <xf numFmtId="0" fontId="0" fillId="33" borderId="84" xfId="0" applyFill="1" applyBorder="1" applyAlignment="1">
      <alignment vertical="center"/>
    </xf>
    <xf numFmtId="0" fontId="0" fillId="33" borderId="85" xfId="0" applyFill="1" applyBorder="1" applyAlignment="1">
      <alignment vertical="center"/>
    </xf>
    <xf numFmtId="0" fontId="0" fillId="33" borderId="86" xfId="0" applyFill="1" applyBorder="1" applyAlignment="1">
      <alignment vertical="center"/>
    </xf>
    <xf numFmtId="0" fontId="78" fillId="33" borderId="83" xfId="0" applyFont="1" applyFill="1" applyBorder="1" applyAlignment="1">
      <alignment horizontal="right" vertical="center"/>
    </xf>
    <xf numFmtId="0" fontId="78" fillId="33" borderId="84" xfId="0" applyFont="1" applyFill="1" applyBorder="1" applyAlignment="1">
      <alignment vertical="center"/>
    </xf>
    <xf numFmtId="0" fontId="78" fillId="33" borderId="81" xfId="0" applyFont="1" applyFill="1" applyBorder="1" applyAlignment="1">
      <alignment horizontal="right" vertical="center"/>
    </xf>
    <xf numFmtId="0" fontId="78" fillId="33" borderId="86" xfId="0" applyFont="1" applyFill="1" applyBorder="1" applyAlignment="1">
      <alignment vertical="center"/>
    </xf>
    <xf numFmtId="0" fontId="78" fillId="33" borderId="87" xfId="0" applyFont="1" applyFill="1" applyBorder="1" applyAlignment="1">
      <alignment vertical="center"/>
    </xf>
    <xf numFmtId="0" fontId="78" fillId="33" borderId="88" xfId="0" applyFont="1" applyFill="1" applyBorder="1" applyAlignment="1">
      <alignment vertical="center"/>
    </xf>
    <xf numFmtId="0" fontId="0" fillId="33" borderId="89" xfId="0" applyFill="1" applyBorder="1" applyAlignment="1">
      <alignment vertical="center"/>
    </xf>
    <xf numFmtId="0" fontId="0" fillId="33" borderId="90" xfId="0" applyFill="1" applyBorder="1" applyAlignment="1">
      <alignment vertical="center"/>
    </xf>
    <xf numFmtId="0" fontId="0" fillId="33" borderId="91" xfId="0" applyFill="1" applyBorder="1" applyAlignment="1">
      <alignment vertical="center"/>
    </xf>
    <xf numFmtId="0" fontId="78" fillId="33" borderId="92" xfId="0" applyFont="1" applyFill="1" applyBorder="1" applyAlignment="1">
      <alignment horizontal="left" vertical="center"/>
    </xf>
    <xf numFmtId="0" fontId="78" fillId="33" borderId="93" xfId="0" applyFont="1" applyFill="1" applyBorder="1" applyAlignment="1">
      <alignment vertical="center"/>
    </xf>
    <xf numFmtId="0" fontId="0" fillId="33" borderId="94" xfId="0" applyFill="1" applyBorder="1" applyAlignment="1">
      <alignment vertical="center"/>
    </xf>
    <xf numFmtId="0" fontId="0" fillId="33" borderId="95" xfId="0" applyFill="1" applyBorder="1" applyAlignment="1">
      <alignment vertical="center"/>
    </xf>
    <xf numFmtId="0" fontId="0" fillId="33" borderId="96" xfId="0" applyFill="1" applyBorder="1" applyAlignment="1">
      <alignment vertical="center"/>
    </xf>
    <xf numFmtId="0" fontId="78" fillId="33" borderId="94" xfId="0" applyFont="1" applyFill="1" applyBorder="1" applyAlignment="1">
      <alignment horizontal="left" vertical="center"/>
    </xf>
    <xf numFmtId="0" fontId="82" fillId="33" borderId="95" xfId="0" applyFont="1" applyFill="1" applyBorder="1" applyAlignment="1">
      <alignment vertical="center"/>
    </xf>
    <xf numFmtId="0" fontId="78" fillId="33" borderId="96" xfId="0" applyFont="1" applyFill="1" applyBorder="1" applyAlignment="1">
      <alignment vertical="center"/>
    </xf>
    <xf numFmtId="0" fontId="0" fillId="33" borderId="80" xfId="0" applyFill="1" applyBorder="1" applyAlignment="1">
      <alignment horizontal="right" vertical="center"/>
    </xf>
    <xf numFmtId="0" fontId="0" fillId="33" borderId="85" xfId="0" applyFill="1" applyBorder="1" applyAlignment="1">
      <alignment horizontal="right" vertical="center"/>
    </xf>
    <xf numFmtId="0" fontId="0" fillId="33" borderId="97" xfId="0" applyFill="1" applyBorder="1" applyAlignment="1">
      <alignment vertical="center"/>
    </xf>
    <xf numFmtId="0" fontId="0" fillId="33" borderId="98" xfId="0" applyFill="1" applyBorder="1" applyAlignment="1">
      <alignment vertical="center"/>
    </xf>
    <xf numFmtId="0" fontId="0" fillId="33" borderId="99" xfId="0" applyFill="1" applyBorder="1" applyAlignment="1">
      <alignment vertical="center"/>
    </xf>
    <xf numFmtId="0" fontId="0" fillId="33" borderId="100" xfId="0" applyFill="1" applyBorder="1" applyAlignment="1">
      <alignment vertical="center"/>
    </xf>
    <xf numFmtId="0" fontId="73" fillId="33" borderId="101" xfId="0" applyFont="1" applyFill="1" applyBorder="1" applyAlignment="1">
      <alignment vertical="center"/>
    </xf>
    <xf numFmtId="0" fontId="0" fillId="33" borderId="102" xfId="0" applyFill="1" applyBorder="1" applyAlignment="1">
      <alignment vertical="center"/>
    </xf>
    <xf numFmtId="0" fontId="0" fillId="33" borderId="103" xfId="0" applyFill="1" applyBorder="1" applyAlignment="1">
      <alignment vertical="center"/>
    </xf>
    <xf numFmtId="0" fontId="73" fillId="33" borderId="104" xfId="0" applyFont="1" applyFill="1" applyBorder="1" applyAlignment="1">
      <alignment vertical="center"/>
    </xf>
    <xf numFmtId="0" fontId="0" fillId="33" borderId="100" xfId="0" applyFill="1" applyBorder="1" applyAlignment="1">
      <alignment horizontal="right" vertical="center"/>
    </xf>
    <xf numFmtId="0" fontId="0" fillId="33" borderId="101" xfId="0" applyFill="1" applyBorder="1" applyAlignment="1">
      <alignment vertical="center"/>
    </xf>
    <xf numFmtId="0" fontId="0" fillId="33" borderId="102" xfId="0" applyFill="1" applyBorder="1" applyAlignment="1">
      <alignment horizontal="right" vertical="center"/>
    </xf>
    <xf numFmtId="177" fontId="73" fillId="33" borderId="103" xfId="0" applyNumberFormat="1" applyFont="1" applyFill="1" applyBorder="1" applyAlignment="1">
      <alignment vertical="center"/>
    </xf>
    <xf numFmtId="0" fontId="0" fillId="33" borderId="104" xfId="0" applyFill="1" applyBorder="1" applyAlignment="1">
      <alignment vertical="center"/>
    </xf>
    <xf numFmtId="0" fontId="0" fillId="33" borderId="92" xfId="0" applyFill="1" applyBorder="1" applyAlignment="1">
      <alignment vertical="center"/>
    </xf>
    <xf numFmtId="0" fontId="0" fillId="33" borderId="93" xfId="0" applyFill="1" applyBorder="1" applyAlignment="1">
      <alignment vertical="center"/>
    </xf>
    <xf numFmtId="0" fontId="82" fillId="0" borderId="95" xfId="0" applyFont="1" applyFill="1" applyBorder="1" applyAlignment="1" applyProtection="1">
      <alignment vertical="center"/>
      <protection locked="0"/>
    </xf>
    <xf numFmtId="0" fontId="73" fillId="33" borderId="105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8" borderId="106" xfId="0" applyFill="1" applyBorder="1" applyAlignment="1">
      <alignment vertical="center"/>
    </xf>
    <xf numFmtId="0" fontId="0" fillId="8" borderId="107" xfId="0" applyFill="1" applyBorder="1" applyAlignment="1">
      <alignment vertical="center"/>
    </xf>
    <xf numFmtId="0" fontId="0" fillId="8" borderId="108" xfId="0" applyFill="1" applyBorder="1" applyAlignment="1">
      <alignment vertical="center"/>
    </xf>
    <xf numFmtId="0" fontId="0" fillId="8" borderId="0" xfId="0" applyFill="1" applyBorder="1" applyAlignment="1">
      <alignment horizontal="left" wrapText="1"/>
    </xf>
    <xf numFmtId="0" fontId="0" fillId="8" borderId="109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73" fillId="8" borderId="109" xfId="0" applyFont="1" applyFill="1" applyBorder="1" applyAlignment="1">
      <alignment vertical="center"/>
    </xf>
    <xf numFmtId="0" fontId="0" fillId="8" borderId="110" xfId="0" applyFill="1" applyBorder="1" applyAlignment="1">
      <alignment vertical="center"/>
    </xf>
    <xf numFmtId="176" fontId="82" fillId="8" borderId="111" xfId="0" applyNumberFormat="1" applyFont="1" applyFill="1" applyBorder="1" applyAlignment="1">
      <alignment horizontal="right" vertical="center"/>
    </xf>
    <xf numFmtId="0" fontId="0" fillId="8" borderId="111" xfId="0" applyFill="1" applyBorder="1" applyAlignment="1">
      <alignment vertical="center"/>
    </xf>
    <xf numFmtId="0" fontId="73" fillId="8" borderId="112" xfId="0" applyFont="1" applyFill="1" applyBorder="1" applyAlignment="1">
      <alignment vertical="center"/>
    </xf>
    <xf numFmtId="0" fontId="0" fillId="8" borderId="112" xfId="0" applyFill="1" applyBorder="1" applyAlignment="1">
      <alignment vertical="center"/>
    </xf>
    <xf numFmtId="0" fontId="92" fillId="33" borderId="0" xfId="0" applyFont="1" applyFill="1" applyAlignment="1">
      <alignment vertical="center"/>
    </xf>
    <xf numFmtId="0" fontId="92" fillId="33" borderId="0" xfId="0" applyFont="1" applyFill="1" applyAlignment="1">
      <alignment horizontal="left" vertical="center"/>
    </xf>
    <xf numFmtId="0" fontId="0" fillId="36" borderId="0" xfId="0" applyFill="1" applyAlignment="1">
      <alignment horizontal="center" vertical="center"/>
    </xf>
    <xf numFmtId="0" fontId="79" fillId="36" borderId="0" xfId="0" applyFont="1" applyFill="1" applyBorder="1" applyAlignment="1" applyProtection="1">
      <alignment vertical="center"/>
      <protection locked="0"/>
    </xf>
    <xf numFmtId="0" fontId="79" fillId="8" borderId="0" xfId="0" applyFont="1" applyFill="1" applyBorder="1" applyAlignment="1">
      <alignment vertical="center"/>
    </xf>
    <xf numFmtId="177" fontId="82" fillId="8" borderId="0" xfId="0" applyNumberFormat="1" applyFont="1" applyFill="1" applyBorder="1" applyAlignment="1">
      <alignment vertical="center"/>
    </xf>
    <xf numFmtId="0" fontId="84" fillId="33" borderId="113" xfId="0" applyFont="1" applyFill="1" applyBorder="1" applyAlignment="1">
      <alignment vertical="center"/>
    </xf>
    <xf numFmtId="0" fontId="93" fillId="33" borderId="114" xfId="0" applyFont="1" applyFill="1" applyBorder="1" applyAlignment="1">
      <alignment vertical="center"/>
    </xf>
    <xf numFmtId="0" fontId="84" fillId="33" borderId="114" xfId="0" applyFont="1" applyFill="1" applyBorder="1" applyAlignment="1">
      <alignment vertical="center"/>
    </xf>
    <xf numFmtId="0" fontId="84" fillId="33" borderId="115" xfId="0" applyFont="1" applyFill="1" applyBorder="1" applyAlignment="1">
      <alignment vertical="center"/>
    </xf>
    <xf numFmtId="0" fontId="0" fillId="33" borderId="116" xfId="0" applyFill="1" applyBorder="1" applyAlignment="1">
      <alignment vertical="center"/>
    </xf>
    <xf numFmtId="0" fontId="0" fillId="33" borderId="117" xfId="0" applyFill="1" applyBorder="1" applyAlignment="1">
      <alignment vertical="center"/>
    </xf>
    <xf numFmtId="0" fontId="78" fillId="33" borderId="116" xfId="0" applyFont="1" applyFill="1" applyBorder="1" applyAlignment="1">
      <alignment vertical="center"/>
    </xf>
    <xf numFmtId="0" fontId="78" fillId="33" borderId="117" xfId="0" applyFont="1" applyFill="1" applyBorder="1" applyAlignment="1">
      <alignment vertical="center"/>
    </xf>
    <xf numFmtId="0" fontId="78" fillId="33" borderId="118" xfId="0" applyFont="1" applyFill="1" applyBorder="1" applyAlignment="1">
      <alignment vertical="center"/>
    </xf>
    <xf numFmtId="0" fontId="78" fillId="33" borderId="119" xfId="0" applyFont="1" applyFill="1" applyBorder="1" applyAlignment="1">
      <alignment vertical="center"/>
    </xf>
    <xf numFmtId="0" fontId="78" fillId="33" borderId="120" xfId="0" applyFont="1" applyFill="1" applyBorder="1" applyAlignment="1">
      <alignment vertical="center"/>
    </xf>
    <xf numFmtId="0" fontId="84" fillId="0" borderId="113" xfId="0" applyFont="1" applyBorder="1" applyAlignment="1">
      <alignment vertical="center"/>
    </xf>
    <xf numFmtId="0" fontId="93" fillId="33" borderId="114" xfId="0" applyFont="1" applyFill="1" applyBorder="1" applyAlignment="1">
      <alignment vertical="center"/>
    </xf>
    <xf numFmtId="0" fontId="78" fillId="33" borderId="121" xfId="0" applyFont="1" applyFill="1" applyBorder="1" applyAlignment="1">
      <alignment vertical="center"/>
    </xf>
    <xf numFmtId="0" fontId="78" fillId="33" borderId="122" xfId="0" applyFont="1" applyFill="1" applyBorder="1" applyAlignment="1">
      <alignment vertical="center"/>
    </xf>
    <xf numFmtId="0" fontId="78" fillId="33" borderId="123" xfId="0" applyFont="1" applyFill="1" applyBorder="1" applyAlignment="1">
      <alignment vertical="center"/>
    </xf>
    <xf numFmtId="0" fontId="78" fillId="33" borderId="124" xfId="0" applyFont="1" applyFill="1" applyBorder="1" applyAlignment="1">
      <alignment vertical="center"/>
    </xf>
    <xf numFmtId="0" fontId="78" fillId="33" borderId="12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4" fillId="0" borderId="0" xfId="0" applyFont="1" applyBorder="1" applyAlignment="1">
      <alignment vertical="top" wrapText="1"/>
    </xf>
    <xf numFmtId="0" fontId="69" fillId="0" borderId="0" xfId="0" applyFont="1" applyBorder="1" applyAlignment="1">
      <alignment vertical="top" wrapText="1"/>
    </xf>
    <xf numFmtId="0" fontId="0" fillId="2" borderId="47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94" fillId="33" borderId="0" xfId="0" applyFont="1" applyFill="1" applyBorder="1" applyAlignment="1">
      <alignment vertical="center"/>
    </xf>
    <xf numFmtId="0" fontId="69" fillId="33" borderId="46" xfId="0" applyFont="1" applyFill="1" applyBorder="1" applyAlignment="1">
      <alignment vertical="top" wrapText="1"/>
    </xf>
    <xf numFmtId="0" fontId="69" fillId="33" borderId="0" xfId="0" applyFont="1" applyFill="1" applyBorder="1" applyAlignment="1">
      <alignment vertical="top" wrapText="1"/>
    </xf>
    <xf numFmtId="0" fontId="94" fillId="33" borderId="0" xfId="0" applyFont="1" applyFill="1" applyBorder="1" applyAlignment="1">
      <alignment vertical="top"/>
    </xf>
    <xf numFmtId="0" fontId="94" fillId="33" borderId="0" xfId="0" applyFont="1" applyFill="1" applyBorder="1" applyAlignment="1">
      <alignment vertical="top" wrapText="1"/>
    </xf>
    <xf numFmtId="0" fontId="94" fillId="33" borderId="47" xfId="0" applyFont="1" applyFill="1" applyBorder="1" applyAlignment="1">
      <alignment vertical="top" wrapText="1"/>
    </xf>
    <xf numFmtId="0" fontId="69" fillId="33" borderId="48" xfId="0" applyFont="1" applyFill="1" applyBorder="1" applyAlignment="1">
      <alignment vertical="top" wrapText="1"/>
    </xf>
    <xf numFmtId="0" fontId="69" fillId="33" borderId="49" xfId="0" applyFont="1" applyFill="1" applyBorder="1" applyAlignment="1">
      <alignment vertical="top" wrapText="1"/>
    </xf>
    <xf numFmtId="0" fontId="94" fillId="33" borderId="49" xfId="0" applyFont="1" applyFill="1" applyBorder="1" applyAlignment="1">
      <alignment vertical="top" wrapText="1"/>
    </xf>
    <xf numFmtId="0" fontId="94" fillId="33" borderId="50" xfId="0" applyFont="1" applyFill="1" applyBorder="1" applyAlignment="1">
      <alignment vertical="top" wrapText="1"/>
    </xf>
    <xf numFmtId="0" fontId="0" fillId="33" borderId="0" xfId="0" applyFill="1" applyAlignment="1">
      <alignment vertical="top"/>
    </xf>
    <xf numFmtId="0" fontId="82" fillId="33" borderId="44" xfId="0" applyFont="1" applyFill="1" applyBorder="1" applyAlignment="1">
      <alignment vertical="center"/>
    </xf>
    <xf numFmtId="0" fontId="0" fillId="33" borderId="40" xfId="0" applyFill="1" applyBorder="1" applyAlignment="1">
      <alignment horizontal="right" vertical="center"/>
    </xf>
    <xf numFmtId="0" fontId="0" fillId="36" borderId="18" xfId="0" applyFill="1" applyBorder="1" applyAlignment="1" applyProtection="1">
      <alignment vertical="center"/>
      <protection locked="0"/>
    </xf>
    <xf numFmtId="0" fontId="0" fillId="36" borderId="20" xfId="0" applyFill="1" applyBorder="1" applyAlignment="1" applyProtection="1">
      <alignment vertical="center"/>
      <protection locked="0"/>
    </xf>
    <xf numFmtId="0" fontId="69" fillId="37" borderId="44" xfId="0" applyFont="1" applyFill="1" applyBorder="1" applyAlignment="1">
      <alignment vertical="top" wrapText="1"/>
    </xf>
    <xf numFmtId="0" fontId="0" fillId="37" borderId="44" xfId="0" applyFill="1" applyBorder="1" applyAlignment="1">
      <alignment vertical="center"/>
    </xf>
    <xf numFmtId="0" fontId="94" fillId="37" borderId="44" xfId="0" applyFont="1" applyFill="1" applyBorder="1" applyAlignment="1">
      <alignment vertical="top" wrapText="1"/>
    </xf>
    <xf numFmtId="0" fontId="0" fillId="37" borderId="0" xfId="0" applyFill="1" applyAlignment="1">
      <alignment vertical="top"/>
    </xf>
    <xf numFmtId="0" fontId="85" fillId="33" borderId="19" xfId="0" applyFont="1" applyFill="1" applyBorder="1" applyAlignment="1">
      <alignment vertical="center"/>
    </xf>
    <xf numFmtId="0" fontId="86" fillId="33" borderId="0" xfId="0" applyFont="1" applyFill="1" applyBorder="1" applyAlignment="1">
      <alignment vertical="center"/>
    </xf>
    <xf numFmtId="0" fontId="85" fillId="33" borderId="0" xfId="0" applyFont="1" applyFill="1" applyBorder="1" applyAlignment="1">
      <alignment vertical="center"/>
    </xf>
    <xf numFmtId="0" fontId="95" fillId="33" borderId="0" xfId="0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33" borderId="67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0" fillId="33" borderId="69" xfId="0" applyFill="1" applyBorder="1" applyAlignment="1">
      <alignment vertical="center"/>
    </xf>
    <xf numFmtId="0" fontId="0" fillId="33" borderId="70" xfId="0" applyFill="1" applyBorder="1" applyAlignment="1">
      <alignment vertical="center"/>
    </xf>
    <xf numFmtId="0" fontId="0" fillId="33" borderId="71" xfId="0" applyFill="1" applyBorder="1" applyAlignment="1">
      <alignment vertical="center"/>
    </xf>
    <xf numFmtId="0" fontId="0" fillId="33" borderId="72" xfId="0" applyFill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0" fillId="33" borderId="74" xfId="0" applyFill="1" applyBorder="1" applyAlignment="1">
      <alignment vertical="center"/>
    </xf>
    <xf numFmtId="0" fontId="0" fillId="33" borderId="126" xfId="0" applyFill="1" applyBorder="1" applyAlignment="1">
      <alignment vertical="center"/>
    </xf>
    <xf numFmtId="0" fontId="0" fillId="33" borderId="127" xfId="0" applyFill="1" applyBorder="1" applyAlignment="1">
      <alignment vertical="center"/>
    </xf>
    <xf numFmtId="0" fontId="0" fillId="33" borderId="128" xfId="0" applyFill="1" applyBorder="1" applyAlignment="1">
      <alignment vertical="center"/>
    </xf>
    <xf numFmtId="0" fontId="0" fillId="33" borderId="129" xfId="0" applyFill="1" applyBorder="1" applyAlignment="1">
      <alignment vertical="center"/>
    </xf>
    <xf numFmtId="0" fontId="0" fillId="33" borderId="130" xfId="0" applyFill="1" applyBorder="1" applyAlignment="1">
      <alignment vertical="center"/>
    </xf>
    <xf numFmtId="0" fontId="0" fillId="33" borderId="131" xfId="0" applyFill="1" applyBorder="1" applyAlignment="1">
      <alignment vertical="center"/>
    </xf>
    <xf numFmtId="0" fontId="0" fillId="33" borderId="132" xfId="0" applyFill="1" applyBorder="1" applyAlignment="1">
      <alignment vertical="center"/>
    </xf>
    <xf numFmtId="0" fontId="0" fillId="33" borderId="133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96" fillId="3" borderId="19" xfId="0" applyFont="1" applyFill="1" applyBorder="1" applyAlignment="1">
      <alignment vertical="center"/>
    </xf>
    <xf numFmtId="0" fontId="86" fillId="3" borderId="19" xfId="0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8" borderId="63" xfId="0" applyFill="1" applyBorder="1" applyAlignment="1">
      <alignment vertical="center"/>
    </xf>
    <xf numFmtId="0" fontId="78" fillId="8" borderId="21" xfId="0" applyFont="1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0" fillId="8" borderId="64" xfId="0" applyFill="1" applyBorder="1" applyAlignment="1">
      <alignment vertical="center"/>
    </xf>
    <xf numFmtId="0" fontId="0" fillId="8" borderId="65" xfId="0" applyFill="1" applyBorder="1" applyAlignment="1">
      <alignment vertical="center"/>
    </xf>
    <xf numFmtId="0" fontId="0" fillId="8" borderId="66" xfId="0" applyFill="1" applyBorder="1" applyAlignment="1">
      <alignment vertical="center"/>
    </xf>
    <xf numFmtId="0" fontId="0" fillId="8" borderId="58" xfId="0" applyFill="1" applyBorder="1" applyAlignment="1">
      <alignment vertical="center"/>
    </xf>
    <xf numFmtId="0" fontId="0" fillId="8" borderId="22" xfId="0" applyFill="1" applyBorder="1" applyAlignment="1">
      <alignment vertical="center"/>
    </xf>
    <xf numFmtId="0" fontId="0" fillId="8" borderId="57" xfId="0" applyFill="1" applyBorder="1" applyAlignment="1">
      <alignment vertical="center"/>
    </xf>
    <xf numFmtId="0" fontId="0" fillId="8" borderId="21" xfId="0" applyFont="1" applyFill="1" applyBorder="1" applyAlignment="1">
      <alignment/>
    </xf>
    <xf numFmtId="0" fontId="82" fillId="40" borderId="19" xfId="0" applyFont="1" applyFill="1" applyBorder="1" applyAlignment="1">
      <alignment vertical="center"/>
    </xf>
    <xf numFmtId="0" fontId="97" fillId="33" borderId="46" xfId="0" applyFont="1" applyFill="1" applyBorder="1" applyAlignment="1">
      <alignment vertical="center"/>
    </xf>
    <xf numFmtId="0" fontId="89" fillId="33" borderId="0" xfId="0" applyFont="1" applyFill="1" applyBorder="1" applyAlignment="1">
      <alignment vertical="center"/>
    </xf>
    <xf numFmtId="0" fontId="98" fillId="33" borderId="0" xfId="0" applyFont="1" applyFill="1" applyBorder="1" applyAlignment="1">
      <alignment vertical="center"/>
    </xf>
    <xf numFmtId="0" fontId="97" fillId="33" borderId="46" xfId="0" applyFont="1" applyFill="1" applyBorder="1" applyAlignment="1">
      <alignment vertical="top" wrapText="1"/>
    </xf>
    <xf numFmtId="0" fontId="97" fillId="33" borderId="0" xfId="0" applyFont="1" applyFill="1" applyBorder="1" applyAlignment="1">
      <alignment vertical="top"/>
    </xf>
    <xf numFmtId="0" fontId="97" fillId="33" borderId="0" xfId="0" applyFont="1" applyFill="1" applyBorder="1" applyAlignment="1">
      <alignment vertical="top" wrapText="1"/>
    </xf>
    <xf numFmtId="0" fontId="98" fillId="33" borderId="0" xfId="0" applyFont="1" applyFill="1" applyBorder="1" applyAlignment="1">
      <alignment vertical="top"/>
    </xf>
    <xf numFmtId="0" fontId="98" fillId="33" borderId="0" xfId="0" applyFont="1" applyFill="1" applyBorder="1" applyAlignment="1">
      <alignment vertical="top" wrapText="1"/>
    </xf>
    <xf numFmtId="0" fontId="78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78" fillId="33" borderId="13" xfId="0" applyFont="1" applyFill="1" applyBorder="1" applyAlignment="1">
      <alignment horizontal="right" vertical="center"/>
    </xf>
    <xf numFmtId="0" fontId="78" fillId="33" borderId="0" xfId="0" applyFont="1" applyFill="1" applyBorder="1" applyAlignment="1">
      <alignment horizontal="right" vertical="center"/>
    </xf>
    <xf numFmtId="0" fontId="78" fillId="33" borderId="79" xfId="0" applyFont="1" applyFill="1" applyBorder="1" applyAlignment="1">
      <alignment horizontal="right" vertical="center"/>
    </xf>
    <xf numFmtId="0" fontId="86" fillId="33" borderId="0" xfId="0" applyFont="1" applyFill="1" applyAlignment="1">
      <alignment horizontal="center" vertical="center"/>
    </xf>
    <xf numFmtId="0" fontId="99" fillId="33" borderId="0" xfId="0" applyFont="1" applyFill="1" applyAlignment="1">
      <alignment horizontal="center" vertical="center"/>
    </xf>
    <xf numFmtId="0" fontId="100" fillId="36" borderId="134" xfId="0" applyFont="1" applyFill="1" applyBorder="1" applyAlignment="1" applyProtection="1">
      <alignment horizontal="center" vertical="center"/>
      <protection locked="0"/>
    </xf>
    <xf numFmtId="0" fontId="100" fillId="36" borderId="135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78" fillId="33" borderId="13" xfId="0" applyFont="1" applyFill="1" applyBorder="1" applyAlignment="1">
      <alignment horizontal="right" vertical="center"/>
    </xf>
    <xf numFmtId="0" fontId="78" fillId="33" borderId="0" xfId="0" applyFont="1" applyFill="1" applyBorder="1" applyAlignment="1">
      <alignment horizontal="right" vertical="center"/>
    </xf>
    <xf numFmtId="0" fontId="78" fillId="33" borderId="79" xfId="0" applyFont="1" applyFill="1" applyBorder="1" applyAlignment="1">
      <alignment horizontal="right" vertical="center"/>
    </xf>
    <xf numFmtId="177" fontId="82" fillId="8" borderId="0" xfId="0" applyNumberFormat="1" applyFont="1" applyFill="1" applyBorder="1" applyAlignment="1">
      <alignment horizontal="center" vertical="center"/>
    </xf>
    <xf numFmtId="0" fontId="0" fillId="8" borderId="136" xfId="0" applyFill="1" applyBorder="1" applyAlignment="1">
      <alignment horizontal="left" wrapText="1"/>
    </xf>
    <xf numFmtId="176" fontId="79" fillId="8" borderId="0" xfId="0" applyNumberFormat="1" applyFont="1" applyFill="1" applyBorder="1" applyAlignment="1">
      <alignment horizontal="right" vertical="center"/>
    </xf>
    <xf numFmtId="0" fontId="89" fillId="33" borderId="0" xfId="0" applyFont="1" applyFill="1" applyAlignment="1">
      <alignment horizontal="right" vertical="center"/>
    </xf>
    <xf numFmtId="0" fontId="73" fillId="3" borderId="71" xfId="0" applyFont="1" applyFill="1" applyBorder="1" applyAlignment="1">
      <alignment horizontal="left" vertical="center"/>
    </xf>
    <xf numFmtId="0" fontId="73" fillId="3" borderId="74" xfId="0" applyFont="1" applyFill="1" applyBorder="1" applyAlignment="1">
      <alignment horizontal="left" vertical="center"/>
    </xf>
    <xf numFmtId="0" fontId="0" fillId="8" borderId="106" xfId="0" applyFill="1" applyBorder="1" applyAlignment="1">
      <alignment horizontal="left" vertical="center" wrapText="1" indent="1"/>
    </xf>
    <xf numFmtId="0" fontId="0" fillId="8" borderId="136" xfId="0" applyFill="1" applyBorder="1" applyAlignment="1">
      <alignment horizontal="left" vertical="center" wrapText="1" indent="1"/>
    </xf>
    <xf numFmtId="0" fontId="0" fillId="8" borderId="107" xfId="0" applyFill="1" applyBorder="1" applyAlignment="1">
      <alignment horizontal="left" vertical="center" wrapText="1" indent="1"/>
    </xf>
    <xf numFmtId="0" fontId="101" fillId="2" borderId="0" xfId="0" applyFont="1" applyFill="1" applyBorder="1" applyAlignment="1">
      <alignment horizontal="center" vertical="center"/>
    </xf>
    <xf numFmtId="176" fontId="82" fillId="36" borderId="137" xfId="0" applyNumberFormat="1" applyFont="1" applyFill="1" applyBorder="1" applyAlignment="1" applyProtection="1">
      <alignment horizontal="center" vertical="center"/>
      <protection locked="0"/>
    </xf>
    <xf numFmtId="0" fontId="82" fillId="36" borderId="138" xfId="0" applyFont="1" applyFill="1" applyBorder="1" applyAlignment="1" applyProtection="1">
      <alignment horizontal="center" vertical="center"/>
      <protection locked="0"/>
    </xf>
    <xf numFmtId="176" fontId="82" fillId="8" borderId="108" xfId="0" applyNumberFormat="1" applyFont="1" applyFill="1" applyBorder="1" applyAlignment="1">
      <alignment horizontal="center" vertical="center"/>
    </xf>
    <xf numFmtId="176" fontId="82" fillId="8" borderId="0" xfId="0" applyNumberFormat="1" applyFont="1" applyFill="1" applyBorder="1" applyAlignment="1">
      <alignment horizontal="center" vertical="center"/>
    </xf>
    <xf numFmtId="0" fontId="93" fillId="3" borderId="0" xfId="0" applyFont="1" applyFill="1" applyBorder="1" applyAlignment="1">
      <alignment horizontal="center" vertical="center"/>
    </xf>
    <xf numFmtId="176" fontId="82" fillId="3" borderId="70" xfId="0" applyNumberFormat="1" applyFont="1" applyFill="1" applyBorder="1" applyAlignment="1" applyProtection="1">
      <alignment horizontal="center" vertical="center"/>
      <protection locked="0"/>
    </xf>
    <xf numFmtId="176" fontId="82" fillId="3" borderId="0" xfId="0" applyNumberFormat="1" applyFont="1" applyFill="1" applyBorder="1" applyAlignment="1" applyProtection="1">
      <alignment horizontal="center" vertical="center"/>
      <protection locked="0"/>
    </xf>
    <xf numFmtId="176" fontId="82" fillId="3" borderId="72" xfId="0" applyNumberFormat="1" applyFont="1" applyFill="1" applyBorder="1" applyAlignment="1" applyProtection="1">
      <alignment horizontal="center" vertical="center"/>
      <protection locked="0"/>
    </xf>
    <xf numFmtId="176" fontId="82" fillId="3" borderId="73" xfId="0" applyNumberFormat="1" applyFont="1" applyFill="1" applyBorder="1" applyAlignment="1" applyProtection="1">
      <alignment horizontal="center" vertical="center"/>
      <protection locked="0"/>
    </xf>
    <xf numFmtId="0" fontId="0" fillId="3" borderId="38" xfId="0" applyFont="1" applyFill="1" applyBorder="1" applyAlignment="1">
      <alignment horizontal="left" vertical="center" indent="2"/>
    </xf>
    <xf numFmtId="0" fontId="0" fillId="3" borderId="39" xfId="0" applyFont="1" applyFill="1" applyBorder="1" applyAlignment="1">
      <alignment horizontal="left" vertical="center" indent="2"/>
    </xf>
    <xf numFmtId="0" fontId="0" fillId="3" borderId="40" xfId="0" applyFont="1" applyFill="1" applyBorder="1" applyAlignment="1">
      <alignment horizontal="left" vertical="center" indent="2"/>
    </xf>
    <xf numFmtId="0" fontId="78" fillId="33" borderId="54" xfId="0" applyFont="1" applyFill="1" applyBorder="1" applyAlignment="1">
      <alignment horizontal="center" vertical="center"/>
    </xf>
    <xf numFmtId="0" fontId="78" fillId="33" borderId="55" xfId="0" applyFont="1" applyFill="1" applyBorder="1" applyAlignment="1">
      <alignment horizontal="center" vertical="center"/>
    </xf>
    <xf numFmtId="0" fontId="78" fillId="33" borderId="56" xfId="0" applyFont="1" applyFill="1" applyBorder="1" applyAlignment="1">
      <alignment horizontal="center" vertical="center"/>
    </xf>
    <xf numFmtId="177" fontId="100" fillId="41" borderId="139" xfId="0" applyNumberFormat="1" applyFont="1" applyFill="1" applyBorder="1" applyAlignment="1">
      <alignment horizontal="center" vertical="center"/>
    </xf>
    <xf numFmtId="177" fontId="100" fillId="41" borderId="140" xfId="0" applyNumberFormat="1" applyFont="1" applyFill="1" applyBorder="1" applyAlignment="1">
      <alignment horizontal="center" vertical="center"/>
    </xf>
    <xf numFmtId="177" fontId="100" fillId="41" borderId="14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/>
    </xf>
    <xf numFmtId="0" fontId="0" fillId="33" borderId="39" xfId="0" applyFill="1" applyBorder="1" applyAlignment="1">
      <alignment horizontal="left" vertical="top"/>
    </xf>
    <xf numFmtId="0" fontId="0" fillId="33" borderId="0" xfId="0" applyFill="1" applyBorder="1" applyAlignment="1">
      <alignment horizontal="center" vertical="top"/>
    </xf>
    <xf numFmtId="178" fontId="0" fillId="3" borderId="23" xfId="0" applyNumberFormat="1" applyFont="1" applyFill="1" applyBorder="1" applyAlignment="1">
      <alignment horizontal="center" vertical="center"/>
    </xf>
    <xf numFmtId="178" fontId="0" fillId="3" borderId="0" xfId="0" applyNumberFormat="1" applyFont="1" applyFill="1" applyBorder="1" applyAlignment="1">
      <alignment horizontal="center" vertical="center"/>
    </xf>
    <xf numFmtId="178" fontId="0" fillId="3" borderId="25" xfId="0" applyNumberFormat="1" applyFont="1" applyFill="1" applyBorder="1" applyAlignment="1">
      <alignment horizontal="center" vertical="center"/>
    </xf>
    <xf numFmtId="178" fontId="0" fillId="33" borderId="23" xfId="0" applyNumberFormat="1" applyFont="1" applyFill="1" applyBorder="1" applyAlignment="1">
      <alignment horizontal="center" vertical="center"/>
    </xf>
    <xf numFmtId="178" fontId="0" fillId="33" borderId="0" xfId="0" applyNumberFormat="1" applyFont="1" applyFill="1" applyBorder="1" applyAlignment="1">
      <alignment horizontal="center" vertical="center"/>
    </xf>
    <xf numFmtId="178" fontId="0" fillId="33" borderId="25" xfId="0" applyNumberFormat="1" applyFont="1" applyFill="1" applyBorder="1" applyAlignment="1">
      <alignment horizontal="center" vertical="center"/>
    </xf>
    <xf numFmtId="178" fontId="0" fillId="3" borderId="38" xfId="0" applyNumberFormat="1" applyFont="1" applyFill="1" applyBorder="1" applyAlignment="1">
      <alignment horizontal="center" vertical="center"/>
    </xf>
    <xf numFmtId="178" fontId="0" fillId="3" borderId="39" xfId="0" applyNumberFormat="1" applyFont="1" applyFill="1" applyBorder="1" applyAlignment="1">
      <alignment horizontal="center" vertical="center"/>
    </xf>
    <xf numFmtId="178" fontId="0" fillId="3" borderId="40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 indent="1"/>
    </xf>
    <xf numFmtId="0" fontId="0" fillId="33" borderId="0" xfId="0" applyFont="1" applyFill="1" applyBorder="1" applyAlignment="1">
      <alignment horizontal="left" vertical="center" indent="1"/>
    </xf>
    <xf numFmtId="0" fontId="0" fillId="33" borderId="25" xfId="0" applyFont="1" applyFill="1" applyBorder="1" applyAlignment="1">
      <alignment horizontal="left" vertical="center" indent="1"/>
    </xf>
    <xf numFmtId="0" fontId="0" fillId="3" borderId="23" xfId="0" applyFont="1" applyFill="1" applyBorder="1" applyAlignment="1">
      <alignment horizontal="left" vertical="center" indent="1"/>
    </xf>
    <xf numFmtId="0" fontId="0" fillId="3" borderId="0" xfId="0" applyFont="1" applyFill="1" applyBorder="1" applyAlignment="1">
      <alignment horizontal="left" vertical="center" indent="1"/>
    </xf>
    <xf numFmtId="0" fontId="0" fillId="3" borderId="25" xfId="0" applyFont="1" applyFill="1" applyBorder="1" applyAlignment="1">
      <alignment horizontal="left" vertical="center" indent="1"/>
    </xf>
    <xf numFmtId="0" fontId="0" fillId="3" borderId="38" xfId="0" applyFont="1" applyFill="1" applyBorder="1" applyAlignment="1">
      <alignment horizontal="left" vertical="center" indent="1"/>
    </xf>
    <xf numFmtId="0" fontId="0" fillId="3" borderId="39" xfId="0" applyFont="1" applyFill="1" applyBorder="1" applyAlignment="1">
      <alignment horizontal="left" vertical="center" indent="1"/>
    </xf>
    <xf numFmtId="0" fontId="0" fillId="3" borderId="40" xfId="0" applyFont="1" applyFill="1" applyBorder="1" applyAlignment="1">
      <alignment horizontal="left" vertical="center" indent="1"/>
    </xf>
    <xf numFmtId="0" fontId="0" fillId="3" borderId="26" xfId="0" applyFont="1" applyFill="1" applyBorder="1" applyAlignment="1">
      <alignment horizontal="left" vertical="center" indent="2"/>
    </xf>
    <xf numFmtId="0" fontId="0" fillId="3" borderId="27" xfId="0" applyFont="1" applyFill="1" applyBorder="1" applyAlignment="1">
      <alignment horizontal="left" vertical="center" indent="2"/>
    </xf>
    <xf numFmtId="0" fontId="0" fillId="3" borderId="28" xfId="0" applyFont="1" applyFill="1" applyBorder="1" applyAlignment="1">
      <alignment horizontal="left" vertical="center" indent="2"/>
    </xf>
    <xf numFmtId="0" fontId="0" fillId="33" borderId="23" xfId="0" applyFont="1" applyFill="1" applyBorder="1" applyAlignment="1">
      <alignment horizontal="left" vertical="center" indent="2"/>
    </xf>
    <xf numFmtId="0" fontId="0" fillId="33" borderId="0" xfId="0" applyFont="1" applyFill="1" applyBorder="1" applyAlignment="1">
      <alignment horizontal="left" vertical="center" indent="2"/>
    </xf>
    <xf numFmtId="0" fontId="0" fillId="33" borderId="25" xfId="0" applyFont="1" applyFill="1" applyBorder="1" applyAlignment="1">
      <alignment horizontal="left" vertical="center" indent="2"/>
    </xf>
    <xf numFmtId="0" fontId="0" fillId="3" borderId="23" xfId="0" applyFont="1" applyFill="1" applyBorder="1" applyAlignment="1">
      <alignment horizontal="left" vertical="center" indent="2"/>
    </xf>
    <xf numFmtId="0" fontId="0" fillId="3" borderId="0" xfId="0" applyFont="1" applyFill="1" applyBorder="1" applyAlignment="1">
      <alignment horizontal="left" vertical="center" indent="2"/>
    </xf>
    <xf numFmtId="0" fontId="0" fillId="3" borderId="25" xfId="0" applyFont="1" applyFill="1" applyBorder="1" applyAlignment="1">
      <alignment horizontal="left" vertical="center" indent="2"/>
    </xf>
    <xf numFmtId="0" fontId="0" fillId="3" borderId="26" xfId="0" applyFont="1" applyFill="1" applyBorder="1" applyAlignment="1">
      <alignment horizontal="left" vertical="center" indent="1"/>
    </xf>
    <xf numFmtId="0" fontId="0" fillId="3" borderId="27" xfId="0" applyFont="1" applyFill="1" applyBorder="1" applyAlignment="1">
      <alignment horizontal="left" vertical="center" indent="1"/>
    </xf>
    <xf numFmtId="0" fontId="0" fillId="3" borderId="28" xfId="0" applyFont="1" applyFill="1" applyBorder="1" applyAlignment="1">
      <alignment horizontal="left" vertical="center" indent="1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178" fontId="0" fillId="3" borderId="26" xfId="0" applyNumberFormat="1" applyFont="1" applyFill="1" applyBorder="1" applyAlignment="1">
      <alignment horizontal="center" vertical="center"/>
    </xf>
    <xf numFmtId="178" fontId="0" fillId="3" borderId="27" xfId="0" applyNumberFormat="1" applyFont="1" applyFill="1" applyBorder="1" applyAlignment="1">
      <alignment horizontal="center" vertical="center"/>
    </xf>
    <xf numFmtId="178" fontId="0" fillId="3" borderId="28" xfId="0" applyNumberFormat="1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176" fontId="0" fillId="3" borderId="23" xfId="0" applyNumberFormat="1" applyFont="1" applyFill="1" applyBorder="1" applyAlignment="1">
      <alignment horizontal="center" vertical="center"/>
    </xf>
    <xf numFmtId="176" fontId="0" fillId="3" borderId="0" xfId="0" applyNumberFormat="1" applyFont="1" applyFill="1" applyBorder="1" applyAlignment="1">
      <alignment horizontal="center" vertical="center"/>
    </xf>
    <xf numFmtId="176" fontId="0" fillId="3" borderId="25" xfId="0" applyNumberFormat="1" applyFont="1" applyFill="1" applyBorder="1" applyAlignment="1">
      <alignment horizontal="center" vertical="center"/>
    </xf>
    <xf numFmtId="176" fontId="0" fillId="33" borderId="23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0" fillId="33" borderId="25" xfId="0" applyNumberFormat="1" applyFont="1" applyFill="1" applyBorder="1" applyAlignment="1">
      <alignment horizontal="center" vertical="center"/>
    </xf>
    <xf numFmtId="176" fontId="0" fillId="3" borderId="38" xfId="0" applyNumberFormat="1" applyFont="1" applyFill="1" applyBorder="1" applyAlignment="1">
      <alignment horizontal="center" vertical="center"/>
    </xf>
    <xf numFmtId="176" fontId="0" fillId="3" borderId="39" xfId="0" applyNumberFormat="1" applyFont="1" applyFill="1" applyBorder="1" applyAlignment="1">
      <alignment horizontal="center" vertical="center"/>
    </xf>
    <xf numFmtId="176" fontId="0" fillId="3" borderId="40" xfId="0" applyNumberFormat="1" applyFont="1" applyFill="1" applyBorder="1" applyAlignment="1">
      <alignment horizontal="center" vertical="center"/>
    </xf>
    <xf numFmtId="176" fontId="0" fillId="3" borderId="26" xfId="0" applyNumberFormat="1" applyFont="1" applyFill="1" applyBorder="1" applyAlignment="1">
      <alignment horizontal="center" vertical="center"/>
    </xf>
    <xf numFmtId="176" fontId="0" fillId="3" borderId="27" xfId="0" applyNumberFormat="1" applyFont="1" applyFill="1" applyBorder="1" applyAlignment="1">
      <alignment horizontal="center" vertical="center"/>
    </xf>
    <xf numFmtId="176" fontId="0" fillId="3" borderId="28" xfId="0" applyNumberFormat="1" applyFont="1" applyFill="1" applyBorder="1" applyAlignment="1">
      <alignment horizontal="center" vertical="center"/>
    </xf>
    <xf numFmtId="176" fontId="82" fillId="41" borderId="139" xfId="0" applyNumberFormat="1" applyFont="1" applyFill="1" applyBorder="1" applyAlignment="1">
      <alignment horizontal="center" vertical="center"/>
    </xf>
    <xf numFmtId="0" fontId="82" fillId="41" borderId="141" xfId="0" applyFont="1" applyFill="1" applyBorder="1" applyAlignment="1">
      <alignment horizontal="center" vertical="center"/>
    </xf>
    <xf numFmtId="178" fontId="82" fillId="41" borderId="139" xfId="0" applyNumberFormat="1" applyFont="1" applyFill="1" applyBorder="1" applyAlignment="1">
      <alignment horizontal="center" vertical="center"/>
    </xf>
    <xf numFmtId="178" fontId="82" fillId="41" borderId="141" xfId="0" applyNumberFormat="1" applyFont="1" applyFill="1" applyBorder="1" applyAlignment="1">
      <alignment horizontal="center" vertical="center"/>
    </xf>
    <xf numFmtId="0" fontId="82" fillId="33" borderId="18" xfId="0" applyFont="1" applyFill="1" applyBorder="1" applyAlignment="1">
      <alignment horizontal="center" vertical="center"/>
    </xf>
    <xf numFmtId="0" fontId="82" fillId="33" borderId="19" xfId="0" applyFont="1" applyFill="1" applyBorder="1" applyAlignment="1">
      <alignment horizontal="center" vertical="center"/>
    </xf>
    <xf numFmtId="0" fontId="82" fillId="33" borderId="20" xfId="0" applyFont="1" applyFill="1" applyBorder="1" applyAlignment="1">
      <alignment horizontal="center" vertical="center"/>
    </xf>
    <xf numFmtId="0" fontId="82" fillId="36" borderId="139" xfId="0" applyFont="1" applyFill="1" applyBorder="1" applyAlignment="1" applyProtection="1">
      <alignment horizontal="center" vertical="center"/>
      <protection locked="0"/>
    </xf>
    <xf numFmtId="0" fontId="82" fillId="36" borderId="140" xfId="0" applyFont="1" applyFill="1" applyBorder="1" applyAlignment="1" applyProtection="1">
      <alignment horizontal="center" vertical="center"/>
      <protection locked="0"/>
    </xf>
    <xf numFmtId="0" fontId="82" fillId="36" borderId="141" xfId="0" applyFont="1" applyFill="1" applyBorder="1" applyAlignment="1" applyProtection="1">
      <alignment horizontal="center" vertical="center"/>
      <protection locked="0"/>
    </xf>
    <xf numFmtId="0" fontId="78" fillId="33" borderId="142" xfId="0" applyFont="1" applyFill="1" applyBorder="1" applyAlignment="1" applyProtection="1">
      <alignment horizontal="center" vertical="center"/>
      <protection locked="0"/>
    </xf>
    <xf numFmtId="0" fontId="78" fillId="33" borderId="143" xfId="0" applyFont="1" applyFill="1" applyBorder="1" applyAlignment="1" applyProtection="1">
      <alignment horizontal="center" vertical="center"/>
      <protection locked="0"/>
    </xf>
    <xf numFmtId="0" fontId="78" fillId="33" borderId="144" xfId="0" applyFont="1" applyFill="1" applyBorder="1" applyAlignment="1" applyProtection="1">
      <alignment horizontal="center" vertical="center"/>
      <protection locked="0"/>
    </xf>
    <xf numFmtId="0" fontId="78" fillId="33" borderId="29" xfId="0" applyFont="1" applyFill="1" applyBorder="1" applyAlignment="1" applyProtection="1">
      <alignment horizontal="center" vertical="center"/>
      <protection locked="0"/>
    </xf>
    <xf numFmtId="0" fontId="78" fillId="33" borderId="0" xfId="0" applyFont="1" applyFill="1" applyBorder="1" applyAlignment="1" applyProtection="1">
      <alignment horizontal="center" vertical="center"/>
      <protection locked="0"/>
    </xf>
    <xf numFmtId="0" fontId="78" fillId="33" borderId="25" xfId="0" applyFont="1" applyFill="1" applyBorder="1" applyAlignment="1" applyProtection="1">
      <alignment horizontal="center" vertical="center"/>
      <protection locked="0"/>
    </xf>
    <xf numFmtId="0" fontId="78" fillId="33" borderId="145" xfId="0" applyFont="1" applyFill="1" applyBorder="1" applyAlignment="1" applyProtection="1">
      <alignment horizontal="center" vertical="center"/>
      <protection locked="0"/>
    </xf>
    <xf numFmtId="0" fontId="78" fillId="33" borderId="39" xfId="0" applyFont="1" applyFill="1" applyBorder="1" applyAlignment="1" applyProtection="1">
      <alignment horizontal="center" vertical="center"/>
      <protection locked="0"/>
    </xf>
    <xf numFmtId="0" fontId="78" fillId="33" borderId="40" xfId="0" applyFont="1" applyFill="1" applyBorder="1" applyAlignment="1" applyProtection="1">
      <alignment horizontal="center" vertical="center"/>
      <protection locked="0"/>
    </xf>
    <xf numFmtId="178" fontId="102" fillId="41" borderId="139" xfId="0" applyNumberFormat="1" applyFont="1" applyFill="1" applyBorder="1" applyAlignment="1">
      <alignment horizontal="center" vertical="center"/>
    </xf>
    <xf numFmtId="178" fontId="102" fillId="41" borderId="141" xfId="0" applyNumberFormat="1" applyFont="1" applyFill="1" applyBorder="1" applyAlignment="1">
      <alignment horizontal="center" vertical="center"/>
    </xf>
    <xf numFmtId="176" fontId="102" fillId="41" borderId="139" xfId="0" applyNumberFormat="1" applyFont="1" applyFill="1" applyBorder="1" applyAlignment="1">
      <alignment horizontal="center" vertical="center"/>
    </xf>
    <xf numFmtId="176" fontId="102" fillId="41" borderId="141" xfId="0" applyNumberFormat="1" applyFont="1" applyFill="1" applyBorder="1" applyAlignment="1">
      <alignment horizontal="center" vertical="center"/>
    </xf>
    <xf numFmtId="176" fontId="102" fillId="36" borderId="139" xfId="0" applyNumberFormat="1" applyFont="1" applyFill="1" applyBorder="1" applyAlignment="1" applyProtection="1">
      <alignment horizontal="center" vertical="center"/>
      <protection locked="0"/>
    </xf>
    <xf numFmtId="176" fontId="102" fillId="36" borderId="141" xfId="0" applyNumberFormat="1" applyFont="1" applyFill="1" applyBorder="1" applyAlignment="1" applyProtection="1">
      <alignment horizontal="center" vertical="center"/>
      <protection locked="0"/>
    </xf>
    <xf numFmtId="176" fontId="82" fillId="41" borderId="18" xfId="0" applyNumberFormat="1" applyFont="1" applyFill="1" applyBorder="1" applyAlignment="1">
      <alignment horizontal="center" vertical="center"/>
    </xf>
    <xf numFmtId="176" fontId="82" fillId="41" borderId="20" xfId="0" applyNumberFormat="1" applyFont="1" applyFill="1" applyBorder="1" applyAlignment="1">
      <alignment horizontal="center" vertical="center"/>
    </xf>
    <xf numFmtId="176" fontId="102" fillId="36" borderId="140" xfId="0" applyNumberFormat="1" applyFont="1" applyFill="1" applyBorder="1" applyAlignment="1" applyProtection="1">
      <alignment horizontal="center" vertical="center"/>
      <protection locked="0"/>
    </xf>
    <xf numFmtId="0" fontId="78" fillId="33" borderId="23" xfId="0" applyFont="1" applyFill="1" applyBorder="1" applyAlignment="1">
      <alignment horizontal="center" vertical="top"/>
    </xf>
    <xf numFmtId="0" fontId="78" fillId="33" borderId="0" xfId="0" applyFont="1" applyFill="1" applyBorder="1" applyAlignment="1">
      <alignment horizontal="center" vertical="top"/>
    </xf>
    <xf numFmtId="178" fontId="102" fillId="36" borderId="139" xfId="0" applyNumberFormat="1" applyFont="1" applyFill="1" applyBorder="1" applyAlignment="1" applyProtection="1">
      <alignment horizontal="center" vertical="center"/>
      <protection locked="0"/>
    </xf>
    <xf numFmtId="178" fontId="102" fillId="36" borderId="141" xfId="0" applyNumberFormat="1" applyFont="1" applyFill="1" applyBorder="1" applyAlignment="1" applyProtection="1">
      <alignment horizontal="center" vertical="center"/>
      <protection locked="0"/>
    </xf>
    <xf numFmtId="176" fontId="82" fillId="36" borderId="139" xfId="0" applyNumberFormat="1" applyFont="1" applyFill="1" applyBorder="1" applyAlignment="1" applyProtection="1">
      <alignment horizontal="center" vertical="center"/>
      <protection locked="0"/>
    </xf>
    <xf numFmtId="176" fontId="82" fillId="36" borderId="141" xfId="0" applyNumberFormat="1" applyFont="1" applyFill="1" applyBorder="1" applyAlignment="1" applyProtection="1">
      <alignment horizontal="center" vertical="center"/>
      <protection locked="0"/>
    </xf>
    <xf numFmtId="0" fontId="102" fillId="36" borderId="139" xfId="0" applyFont="1" applyFill="1" applyBorder="1" applyAlignment="1" applyProtection="1">
      <alignment horizontal="center" vertical="center"/>
      <protection locked="0"/>
    </xf>
    <xf numFmtId="0" fontId="102" fillId="36" borderId="141" xfId="0" applyFont="1" applyFill="1" applyBorder="1" applyAlignment="1" applyProtection="1">
      <alignment horizontal="center" vertical="center"/>
      <protection locked="0"/>
    </xf>
    <xf numFmtId="0" fontId="102" fillId="36" borderId="140" xfId="0" applyFont="1" applyFill="1" applyBorder="1" applyAlignment="1" applyProtection="1">
      <alignment horizontal="center" vertical="center"/>
      <protection locked="0"/>
    </xf>
    <xf numFmtId="0" fontId="73" fillId="41" borderId="54" xfId="0" applyFont="1" applyFill="1" applyBorder="1" applyAlignment="1">
      <alignment horizontal="center" vertical="center"/>
    </xf>
    <xf numFmtId="0" fontId="73" fillId="41" borderId="55" xfId="0" applyFont="1" applyFill="1" applyBorder="1" applyAlignment="1">
      <alignment horizontal="center" vertical="center"/>
    </xf>
    <xf numFmtId="0" fontId="73" fillId="41" borderId="56" xfId="0" applyFont="1" applyFill="1" applyBorder="1" applyAlignment="1">
      <alignment horizontal="center" vertical="center"/>
    </xf>
    <xf numFmtId="0" fontId="89" fillId="33" borderId="0" xfId="0" applyFont="1" applyFill="1" applyAlignment="1">
      <alignment horizontal="left" vertical="center" wrapText="1"/>
    </xf>
    <xf numFmtId="0" fontId="89" fillId="33" borderId="0" xfId="0" applyFont="1" applyFill="1" applyAlignment="1">
      <alignment horizontal="left" vertical="center"/>
    </xf>
    <xf numFmtId="177" fontId="0" fillId="8" borderId="39" xfId="0" applyNumberFormat="1" applyFill="1" applyBorder="1" applyAlignment="1">
      <alignment horizontal="center" vertical="center"/>
    </xf>
    <xf numFmtId="177" fontId="82" fillId="8" borderId="39" xfId="0" applyNumberFormat="1" applyFont="1" applyFill="1" applyBorder="1" applyAlignment="1">
      <alignment horizontal="center" vertical="center"/>
    </xf>
    <xf numFmtId="0" fontId="82" fillId="8" borderId="39" xfId="0" applyFont="1" applyFill="1" applyBorder="1" applyAlignment="1">
      <alignment horizontal="center" vertical="center"/>
    </xf>
    <xf numFmtId="0" fontId="89" fillId="39" borderId="18" xfId="0" applyFont="1" applyFill="1" applyBorder="1" applyAlignment="1">
      <alignment horizontal="center" vertical="center"/>
    </xf>
    <xf numFmtId="0" fontId="89" fillId="39" borderId="19" xfId="0" applyFont="1" applyFill="1" applyBorder="1" applyAlignment="1">
      <alignment horizontal="center" vertical="center"/>
    </xf>
    <xf numFmtId="0" fontId="89" fillId="39" borderId="42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38" xfId="0" applyFill="1" applyBorder="1" applyAlignment="1">
      <alignment horizontal="left" vertical="center" wrapText="1"/>
    </xf>
    <xf numFmtId="0" fontId="0" fillId="33" borderId="39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177" fontId="0" fillId="8" borderId="22" xfId="0" applyNumberForma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176" fontId="82" fillId="8" borderId="22" xfId="0" applyNumberFormat="1" applyFont="1" applyFill="1" applyBorder="1" applyAlignment="1">
      <alignment horizontal="center" vertical="center"/>
    </xf>
    <xf numFmtId="0" fontId="0" fillId="36" borderId="55" xfId="0" applyFill="1" applyBorder="1" applyAlignment="1" applyProtection="1">
      <alignment horizontal="center" vertical="center"/>
      <protection locked="0"/>
    </xf>
    <xf numFmtId="0" fontId="0" fillId="40" borderId="63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40" borderId="64" xfId="0" applyFill="1" applyBorder="1" applyAlignment="1">
      <alignment horizontal="center" vertical="center"/>
    </xf>
    <xf numFmtId="0" fontId="0" fillId="40" borderId="58" xfId="0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0" fillId="40" borderId="57" xfId="0" applyFill="1" applyBorder="1" applyAlignment="1">
      <alignment horizontal="center" vertical="center"/>
    </xf>
    <xf numFmtId="0" fontId="0" fillId="33" borderId="22" xfId="0" applyFill="1" applyBorder="1" applyAlignment="1">
      <alignment horizontal="right" vertical="center"/>
    </xf>
    <xf numFmtId="0" fontId="0" fillId="33" borderId="55" xfId="0" applyFill="1" applyBorder="1" applyAlignment="1">
      <alignment horizontal="right" vertical="center"/>
    </xf>
    <xf numFmtId="177" fontId="0" fillId="8" borderId="55" xfId="0" applyNumberFormat="1" applyFill="1" applyBorder="1" applyAlignment="1">
      <alignment horizontal="center" vertical="center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22" xfId="0" applyFill="1" applyBorder="1" applyAlignment="1" applyProtection="1">
      <alignment horizontal="center" vertical="center"/>
      <protection locked="0"/>
    </xf>
    <xf numFmtId="0" fontId="103" fillId="33" borderId="23" xfId="0" applyFont="1" applyFill="1" applyBorder="1" applyAlignment="1">
      <alignment horizontal="center" vertical="center"/>
    </xf>
    <xf numFmtId="0" fontId="103" fillId="33" borderId="66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right" vertical="center"/>
    </xf>
    <xf numFmtId="0" fontId="73" fillId="33" borderId="146" xfId="0" applyFont="1" applyFill="1" applyBorder="1" applyAlignment="1">
      <alignment horizontal="center" vertical="center"/>
    </xf>
    <xf numFmtId="0" fontId="104" fillId="33" borderId="0" xfId="0" applyFont="1" applyFill="1" applyAlignment="1">
      <alignment horizontal="center" vertical="center"/>
    </xf>
    <xf numFmtId="0" fontId="95" fillId="33" borderId="18" xfId="0" applyFont="1" applyFill="1" applyBorder="1" applyAlignment="1">
      <alignment horizontal="center" vertical="center"/>
    </xf>
    <xf numFmtId="0" fontId="95" fillId="33" borderId="19" xfId="0" applyFont="1" applyFill="1" applyBorder="1" applyAlignment="1">
      <alignment horizontal="center" vertical="center"/>
    </xf>
    <xf numFmtId="0" fontId="95" fillId="33" borderId="20" xfId="0" applyFont="1" applyFill="1" applyBorder="1" applyAlignment="1">
      <alignment horizontal="center" vertical="center"/>
    </xf>
    <xf numFmtId="0" fontId="93" fillId="33" borderId="114" xfId="0" applyFont="1" applyFill="1" applyBorder="1" applyAlignment="1">
      <alignment horizontal="center" vertical="center"/>
    </xf>
    <xf numFmtId="0" fontId="86" fillId="36" borderId="147" xfId="0" applyFont="1" applyFill="1" applyBorder="1" applyAlignment="1" applyProtection="1">
      <alignment horizontal="center" vertical="center"/>
      <protection locked="0"/>
    </xf>
    <xf numFmtId="0" fontId="86" fillId="36" borderId="148" xfId="0" applyFont="1" applyFill="1" applyBorder="1" applyAlignment="1" applyProtection="1">
      <alignment horizontal="center" vertical="center"/>
      <protection locked="0"/>
    </xf>
    <xf numFmtId="0" fontId="86" fillId="36" borderId="149" xfId="0" applyFont="1" applyFill="1" applyBorder="1" applyAlignment="1" applyProtection="1">
      <alignment horizontal="center" vertical="center"/>
      <protection locked="0"/>
    </xf>
    <xf numFmtId="0" fontId="86" fillId="36" borderId="150" xfId="0" applyFont="1" applyFill="1" applyBorder="1" applyAlignment="1" applyProtection="1">
      <alignment horizontal="center" vertical="center"/>
      <protection locked="0"/>
    </xf>
    <xf numFmtId="0" fontId="86" fillId="36" borderId="0" xfId="0" applyFont="1" applyFill="1" applyBorder="1" applyAlignment="1" applyProtection="1">
      <alignment horizontal="center" vertical="center"/>
      <protection locked="0"/>
    </xf>
    <xf numFmtId="0" fontId="86" fillId="36" borderId="151" xfId="0" applyFont="1" applyFill="1" applyBorder="1" applyAlignment="1" applyProtection="1">
      <alignment horizontal="center" vertical="center"/>
      <protection locked="0"/>
    </xf>
    <xf numFmtId="0" fontId="86" fillId="36" borderId="152" xfId="0" applyFont="1" applyFill="1" applyBorder="1" applyAlignment="1" applyProtection="1">
      <alignment horizontal="center" vertical="center"/>
      <protection locked="0"/>
    </xf>
    <xf numFmtId="0" fontId="86" fillId="36" borderId="146" xfId="0" applyFont="1" applyFill="1" applyBorder="1" applyAlignment="1" applyProtection="1">
      <alignment horizontal="center" vertical="center"/>
      <protection locked="0"/>
    </xf>
    <xf numFmtId="0" fontId="86" fillId="36" borderId="153" xfId="0" applyFont="1" applyFill="1" applyBorder="1" applyAlignment="1" applyProtection="1">
      <alignment horizontal="center" vertical="center"/>
      <protection locked="0"/>
    </xf>
    <xf numFmtId="0" fontId="95" fillId="33" borderId="0" xfId="0" applyFont="1" applyFill="1" applyAlignment="1">
      <alignment horizontal="center"/>
    </xf>
    <xf numFmtId="179" fontId="105" fillId="8" borderId="0" xfId="0" applyNumberFormat="1" applyFont="1" applyFill="1" applyBorder="1" applyAlignment="1">
      <alignment horizontal="right" vertical="center"/>
    </xf>
    <xf numFmtId="179" fontId="105" fillId="8" borderId="22" xfId="0" applyNumberFormat="1" applyFont="1" applyFill="1" applyBorder="1" applyAlignment="1">
      <alignment horizontal="right" vertical="center"/>
    </xf>
    <xf numFmtId="0" fontId="82" fillId="8" borderId="0" xfId="0" applyFont="1" applyFill="1" applyBorder="1" applyAlignment="1">
      <alignment horizontal="left" vertical="center"/>
    </xf>
    <xf numFmtId="0" fontId="82" fillId="8" borderId="22" xfId="0" applyFont="1" applyFill="1" applyBorder="1" applyAlignment="1">
      <alignment horizontal="left" vertical="center"/>
    </xf>
    <xf numFmtId="0" fontId="106" fillId="8" borderId="154" xfId="0" applyFont="1" applyFill="1" applyBorder="1" applyAlignment="1">
      <alignment horizontal="center" vertical="center"/>
    </xf>
    <xf numFmtId="0" fontId="106" fillId="8" borderId="155" xfId="0" applyFont="1" applyFill="1" applyBorder="1" applyAlignment="1">
      <alignment horizontal="center" vertical="center"/>
    </xf>
    <xf numFmtId="0" fontId="106" fillId="8" borderId="156" xfId="0" applyFont="1" applyFill="1" applyBorder="1" applyAlignment="1">
      <alignment horizontal="center" vertical="center"/>
    </xf>
    <xf numFmtId="0" fontId="106" fillId="8" borderId="157" xfId="0" applyFont="1" applyFill="1" applyBorder="1" applyAlignment="1">
      <alignment horizontal="center" vertical="center"/>
    </xf>
    <xf numFmtId="0" fontId="106" fillId="8" borderId="0" xfId="0" applyFont="1" applyFill="1" applyBorder="1" applyAlignment="1">
      <alignment horizontal="center" vertical="center"/>
    </xf>
    <xf numFmtId="0" fontId="106" fillId="8" borderId="158" xfId="0" applyFont="1" applyFill="1" applyBorder="1" applyAlignment="1">
      <alignment horizontal="center" vertical="center"/>
    </xf>
    <xf numFmtId="0" fontId="106" fillId="8" borderId="159" xfId="0" applyFont="1" applyFill="1" applyBorder="1" applyAlignment="1">
      <alignment horizontal="center" vertical="center"/>
    </xf>
    <xf numFmtId="0" fontId="106" fillId="8" borderId="160" xfId="0" applyFont="1" applyFill="1" applyBorder="1" applyAlignment="1">
      <alignment horizontal="center" vertical="center"/>
    </xf>
    <xf numFmtId="0" fontId="106" fillId="8" borderId="161" xfId="0" applyFont="1" applyFill="1" applyBorder="1" applyAlignment="1">
      <alignment horizontal="center" vertical="center"/>
    </xf>
    <xf numFmtId="0" fontId="78" fillId="40" borderId="26" xfId="0" applyFont="1" applyFill="1" applyBorder="1" applyAlignment="1">
      <alignment horizontal="center" vertical="center" wrapText="1"/>
    </xf>
    <xf numFmtId="0" fontId="78" fillId="40" borderId="27" xfId="0" applyFont="1" applyFill="1" applyBorder="1" applyAlignment="1">
      <alignment horizontal="center" vertical="center" wrapText="1"/>
    </xf>
    <xf numFmtId="0" fontId="78" fillId="40" borderId="28" xfId="0" applyFont="1" applyFill="1" applyBorder="1" applyAlignment="1">
      <alignment horizontal="center" vertical="center" wrapText="1"/>
    </xf>
    <xf numFmtId="0" fontId="78" fillId="40" borderId="23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25" xfId="0" applyFont="1" applyFill="1" applyBorder="1" applyAlignment="1">
      <alignment horizontal="center" vertical="center" wrapText="1"/>
    </xf>
    <xf numFmtId="0" fontId="78" fillId="40" borderId="38" xfId="0" applyFont="1" applyFill="1" applyBorder="1" applyAlignment="1">
      <alignment horizontal="center" vertical="center" wrapText="1"/>
    </xf>
    <xf numFmtId="0" fontId="78" fillId="40" borderId="39" xfId="0" applyFont="1" applyFill="1" applyBorder="1" applyAlignment="1">
      <alignment horizontal="center" vertical="center" wrapText="1"/>
    </xf>
    <xf numFmtId="0" fontId="78" fillId="40" borderId="40" xfId="0" applyFont="1" applyFill="1" applyBorder="1" applyAlignment="1">
      <alignment horizontal="center" vertical="center" wrapText="1"/>
    </xf>
    <xf numFmtId="0" fontId="73" fillId="33" borderId="162" xfId="0" applyFont="1" applyFill="1" applyBorder="1" applyAlignment="1">
      <alignment horizontal="center" vertical="center"/>
    </xf>
    <xf numFmtId="0" fontId="93" fillId="33" borderId="113" xfId="0" applyFont="1" applyFill="1" applyBorder="1" applyAlignment="1">
      <alignment horizontal="center" vertical="center"/>
    </xf>
    <xf numFmtId="0" fontId="95" fillId="33" borderId="114" xfId="0" applyFont="1" applyFill="1" applyBorder="1" applyAlignment="1">
      <alignment horizontal="center" vertical="center"/>
    </xf>
    <xf numFmtId="0" fontId="95" fillId="33" borderId="146" xfId="0" applyFont="1" applyFill="1" applyBorder="1" applyAlignment="1">
      <alignment horizontal="center" vertical="center"/>
    </xf>
    <xf numFmtId="0" fontId="73" fillId="8" borderId="0" xfId="0" applyFont="1" applyFill="1" applyBorder="1" applyAlignment="1">
      <alignment horizontal="center" vertical="center"/>
    </xf>
    <xf numFmtId="0" fontId="73" fillId="8" borderId="47" xfId="0" applyFont="1" applyFill="1" applyBorder="1" applyAlignment="1">
      <alignment horizontal="center" vertical="center"/>
    </xf>
    <xf numFmtId="0" fontId="82" fillId="9" borderId="43" xfId="0" applyFont="1" applyFill="1" applyBorder="1" applyAlignment="1">
      <alignment horizontal="center" vertical="center"/>
    </xf>
    <xf numFmtId="0" fontId="82" fillId="9" borderId="44" xfId="0" applyFont="1" applyFill="1" applyBorder="1" applyAlignment="1">
      <alignment horizontal="center" vertical="center"/>
    </xf>
    <xf numFmtId="0" fontId="82" fillId="9" borderId="45" xfId="0" applyFont="1" applyFill="1" applyBorder="1" applyAlignment="1">
      <alignment horizontal="center" vertical="center"/>
    </xf>
    <xf numFmtId="0" fontId="82" fillId="8" borderId="46" xfId="0" applyFont="1" applyFill="1" applyBorder="1" applyAlignment="1">
      <alignment horizontal="center" vertical="center"/>
    </xf>
    <xf numFmtId="0" fontId="82" fillId="8" borderId="0" xfId="0" applyFont="1" applyFill="1" applyBorder="1" applyAlignment="1">
      <alignment horizontal="center" vertical="center"/>
    </xf>
    <xf numFmtId="0" fontId="82" fillId="8" borderId="47" xfId="0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73" fillId="15" borderId="26" xfId="0" applyFont="1" applyFill="1" applyBorder="1" applyAlignment="1">
      <alignment horizontal="center" vertical="center"/>
    </xf>
    <xf numFmtId="0" fontId="73" fillId="15" borderId="27" xfId="0" applyFont="1" applyFill="1" applyBorder="1" applyAlignment="1">
      <alignment horizontal="center" vertical="center"/>
    </xf>
    <xf numFmtId="0" fontId="73" fillId="15" borderId="28" xfId="0" applyFont="1" applyFill="1" applyBorder="1" applyAlignment="1">
      <alignment horizontal="center" vertical="center"/>
    </xf>
    <xf numFmtId="0" fontId="89" fillId="15" borderId="38" xfId="0" applyFont="1" applyFill="1" applyBorder="1" applyAlignment="1">
      <alignment horizontal="center" vertical="center"/>
    </xf>
    <xf numFmtId="0" fontId="0" fillId="15" borderId="39" xfId="0" applyFill="1" applyBorder="1" applyAlignment="1">
      <alignment horizontal="center" vertical="center"/>
    </xf>
    <xf numFmtId="0" fontId="0" fillId="15" borderId="40" xfId="0" applyFill="1" applyBorder="1" applyAlignment="1">
      <alignment horizontal="center" vertical="center"/>
    </xf>
    <xf numFmtId="0" fontId="73" fillId="15" borderId="46" xfId="0" applyFont="1" applyFill="1" applyBorder="1" applyAlignment="1">
      <alignment horizontal="center" vertical="center"/>
    </xf>
    <xf numFmtId="0" fontId="73" fillId="15" borderId="0" xfId="0" applyFont="1" applyFill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0" fillId="3" borderId="163" xfId="0" applyFill="1" applyBorder="1" applyAlignment="1">
      <alignment horizontal="center" vertical="center" textRotation="255"/>
    </xf>
    <xf numFmtId="0" fontId="0" fillId="3" borderId="164" xfId="0" applyFill="1" applyBorder="1" applyAlignment="1">
      <alignment horizontal="center" vertical="center" textRotation="255"/>
    </xf>
    <xf numFmtId="0" fontId="0" fillId="41" borderId="163" xfId="0" applyFill="1" applyBorder="1" applyAlignment="1">
      <alignment horizontal="center" vertical="center" textRotation="255"/>
    </xf>
    <xf numFmtId="0" fontId="0" fillId="41" borderId="164" xfId="0" applyFill="1" applyBorder="1" applyAlignment="1">
      <alignment horizontal="center" vertical="center" textRotation="255"/>
    </xf>
    <xf numFmtId="0" fontId="0" fillId="36" borderId="26" xfId="0" applyFill="1" applyBorder="1" applyAlignment="1" applyProtection="1">
      <alignment horizontal="center" vertical="center"/>
      <protection locked="0"/>
    </xf>
    <xf numFmtId="0" fontId="0" fillId="36" borderId="27" xfId="0" applyFill="1" applyBorder="1" applyAlignment="1" applyProtection="1">
      <alignment horizontal="center" vertical="center"/>
      <protection locked="0"/>
    </xf>
    <xf numFmtId="0" fontId="0" fillId="36" borderId="28" xfId="0" applyFill="1" applyBorder="1" applyAlignment="1" applyProtection="1">
      <alignment horizontal="center" vertical="center"/>
      <protection locked="0"/>
    </xf>
    <xf numFmtId="0" fontId="0" fillId="36" borderId="18" xfId="0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107" fillId="2" borderId="26" xfId="0" applyFont="1" applyFill="1" applyBorder="1" applyAlignment="1">
      <alignment horizontal="center" vertical="center"/>
    </xf>
    <xf numFmtId="0" fontId="107" fillId="2" borderId="27" xfId="0" applyFont="1" applyFill="1" applyBorder="1" applyAlignment="1">
      <alignment horizontal="center" vertical="center"/>
    </xf>
    <xf numFmtId="0" fontId="107" fillId="2" borderId="38" xfId="0" applyFont="1" applyFill="1" applyBorder="1" applyAlignment="1">
      <alignment horizontal="center" vertical="center"/>
    </xf>
    <xf numFmtId="0" fontId="107" fillId="2" borderId="39" xfId="0" applyFont="1" applyFill="1" applyBorder="1" applyAlignment="1">
      <alignment horizontal="center" vertical="center"/>
    </xf>
    <xf numFmtId="0" fontId="108" fillId="3" borderId="23" xfId="0" applyFont="1" applyFill="1" applyBorder="1" applyAlignment="1">
      <alignment horizontal="center" vertical="center"/>
    </xf>
    <xf numFmtId="0" fontId="108" fillId="3" borderId="0" xfId="0" applyFont="1" applyFill="1" applyBorder="1" applyAlignment="1">
      <alignment horizontal="center" vertical="center"/>
    </xf>
    <xf numFmtId="0" fontId="108" fillId="3" borderId="25" xfId="0" applyFont="1" applyFill="1" applyBorder="1" applyAlignment="1">
      <alignment horizontal="center" vertical="center"/>
    </xf>
    <xf numFmtId="0" fontId="108" fillId="3" borderId="38" xfId="0" applyFont="1" applyFill="1" applyBorder="1" applyAlignment="1">
      <alignment horizontal="center" vertical="center"/>
    </xf>
    <xf numFmtId="0" fontId="108" fillId="3" borderId="39" xfId="0" applyFont="1" applyFill="1" applyBorder="1" applyAlignment="1">
      <alignment horizontal="center" vertical="center"/>
    </xf>
    <xf numFmtId="0" fontId="108" fillId="3" borderId="40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36" borderId="23" xfId="0" applyFill="1" applyBorder="1" applyAlignment="1" applyProtection="1">
      <alignment horizontal="center" vertical="center"/>
      <protection locked="0"/>
    </xf>
    <xf numFmtId="0" fontId="0" fillId="36" borderId="25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right" vertical="center"/>
    </xf>
    <xf numFmtId="0" fontId="85" fillId="36" borderId="26" xfId="0" applyFont="1" applyFill="1" applyBorder="1" applyAlignment="1" applyProtection="1">
      <alignment horizontal="center" vertical="center"/>
      <protection locked="0"/>
    </xf>
    <xf numFmtId="0" fontId="85" fillId="36" borderId="27" xfId="0" applyFont="1" applyFill="1" applyBorder="1" applyAlignment="1" applyProtection="1">
      <alignment horizontal="center" vertical="center"/>
      <protection locked="0"/>
    </xf>
    <xf numFmtId="0" fontId="85" fillId="36" borderId="38" xfId="0" applyFont="1" applyFill="1" applyBorder="1" applyAlignment="1" applyProtection="1">
      <alignment horizontal="center" vertical="center"/>
      <protection locked="0"/>
    </xf>
    <xf numFmtId="0" fontId="85" fillId="36" borderId="39" xfId="0" applyFont="1" applyFill="1" applyBorder="1" applyAlignment="1" applyProtection="1">
      <alignment horizontal="center" vertical="center"/>
      <protection locked="0"/>
    </xf>
    <xf numFmtId="0" fontId="95" fillId="33" borderId="27" xfId="0" applyFont="1" applyFill="1" applyBorder="1" applyAlignment="1">
      <alignment horizontal="center" vertical="center"/>
    </xf>
    <xf numFmtId="0" fontId="95" fillId="33" borderId="39" xfId="0" applyFont="1" applyFill="1" applyBorder="1" applyAlignment="1">
      <alignment horizontal="center" vertical="center"/>
    </xf>
    <xf numFmtId="0" fontId="79" fillId="33" borderId="0" xfId="0" applyFont="1" applyFill="1" applyAlignment="1">
      <alignment horizontal="left" vertical="center" wrapText="1"/>
    </xf>
    <xf numFmtId="0" fontId="79" fillId="33" borderId="0" xfId="0" applyFont="1" applyFill="1" applyAlignment="1">
      <alignment horizontal="left" vertical="center"/>
    </xf>
    <xf numFmtId="0" fontId="96" fillId="2" borderId="26" xfId="0" applyFont="1" applyFill="1" applyBorder="1" applyAlignment="1">
      <alignment horizontal="center" vertical="center"/>
    </xf>
    <xf numFmtId="0" fontId="96" fillId="2" borderId="27" xfId="0" applyFont="1" applyFill="1" applyBorder="1" applyAlignment="1">
      <alignment horizontal="center" vertical="center"/>
    </xf>
    <xf numFmtId="0" fontId="96" fillId="2" borderId="23" xfId="0" applyFont="1" applyFill="1" applyBorder="1" applyAlignment="1">
      <alignment horizontal="center" vertical="center"/>
    </xf>
    <xf numFmtId="0" fontId="96" fillId="2" borderId="0" xfId="0" applyFont="1" applyFill="1" applyBorder="1" applyAlignment="1">
      <alignment horizontal="center" vertical="center"/>
    </xf>
    <xf numFmtId="0" fontId="96" fillId="2" borderId="38" xfId="0" applyFont="1" applyFill="1" applyBorder="1" applyAlignment="1">
      <alignment horizontal="center" vertical="center"/>
    </xf>
    <xf numFmtId="0" fontId="96" fillId="2" borderId="39" xfId="0" applyFont="1" applyFill="1" applyBorder="1" applyAlignment="1">
      <alignment horizontal="center" vertical="center"/>
    </xf>
    <xf numFmtId="0" fontId="95" fillId="33" borderId="28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 horizontal="center" vertical="center"/>
    </xf>
    <xf numFmtId="0" fontId="95" fillId="33" borderId="25" xfId="0" applyFont="1" applyFill="1" applyBorder="1" applyAlignment="1">
      <alignment horizontal="center" vertical="center"/>
    </xf>
    <xf numFmtId="0" fontId="95" fillId="33" borderId="40" xfId="0" applyFont="1" applyFill="1" applyBorder="1" applyAlignment="1">
      <alignment horizontal="center" vertical="center"/>
    </xf>
    <xf numFmtId="0" fontId="109" fillId="33" borderId="0" xfId="0" applyFont="1" applyFill="1" applyAlignment="1">
      <alignment horizontal="center" vertical="center"/>
    </xf>
    <xf numFmtId="0" fontId="109" fillId="33" borderId="25" xfId="0" applyFont="1" applyFill="1" applyBorder="1" applyAlignment="1">
      <alignment horizontal="center" vertical="center"/>
    </xf>
    <xf numFmtId="0" fontId="110" fillId="33" borderId="0" xfId="0" applyFont="1" applyFill="1" applyAlignment="1">
      <alignment horizontal="center" vertical="center"/>
    </xf>
    <xf numFmtId="0" fontId="79" fillId="33" borderId="25" xfId="0" applyFont="1" applyFill="1" applyBorder="1" applyAlignment="1">
      <alignment horizontal="left" vertical="center" wrapText="1"/>
    </xf>
    <xf numFmtId="0" fontId="104" fillId="2" borderId="26" xfId="0" applyFont="1" applyFill="1" applyBorder="1" applyAlignment="1">
      <alignment horizontal="center" vertical="center"/>
    </xf>
    <xf numFmtId="0" fontId="104" fillId="2" borderId="27" xfId="0" applyFont="1" applyFill="1" applyBorder="1" applyAlignment="1">
      <alignment horizontal="center" vertical="center"/>
    </xf>
    <xf numFmtId="0" fontId="104" fillId="2" borderId="23" xfId="0" applyFont="1" applyFill="1" applyBorder="1" applyAlignment="1">
      <alignment horizontal="center" vertical="center"/>
    </xf>
    <xf numFmtId="0" fontId="104" fillId="2" borderId="0" xfId="0" applyFont="1" applyFill="1" applyBorder="1" applyAlignment="1">
      <alignment horizontal="center" vertical="center"/>
    </xf>
    <xf numFmtId="0" fontId="104" fillId="2" borderId="38" xfId="0" applyFont="1" applyFill="1" applyBorder="1" applyAlignment="1">
      <alignment horizontal="center" vertical="center"/>
    </xf>
    <xf numFmtId="0" fontId="104" fillId="2" borderId="39" xfId="0" applyFont="1" applyFill="1" applyBorder="1" applyAlignment="1">
      <alignment horizontal="center" vertical="center"/>
    </xf>
    <xf numFmtId="0" fontId="86" fillId="33" borderId="27" xfId="0" applyFont="1" applyFill="1" applyBorder="1" applyAlignment="1">
      <alignment horizontal="center" vertical="center"/>
    </xf>
    <xf numFmtId="0" fontId="86" fillId="33" borderId="28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/>
    </xf>
    <xf numFmtId="0" fontId="86" fillId="33" borderId="25" xfId="0" applyFont="1" applyFill="1" applyBorder="1" applyAlignment="1">
      <alignment horizontal="center" vertical="center"/>
    </xf>
    <xf numFmtId="0" fontId="86" fillId="33" borderId="39" xfId="0" applyFont="1" applyFill="1" applyBorder="1" applyAlignment="1">
      <alignment horizontal="center" vertical="center"/>
    </xf>
    <xf numFmtId="0" fontId="86" fillId="33" borderId="40" xfId="0" applyFont="1" applyFill="1" applyBorder="1" applyAlignment="1">
      <alignment horizontal="center" vertical="center"/>
    </xf>
    <xf numFmtId="0" fontId="111" fillId="33" borderId="0" xfId="0" applyFont="1" applyFill="1" applyAlignment="1">
      <alignment horizontal="right" textRotation="255"/>
    </xf>
    <xf numFmtId="0" fontId="99" fillId="33" borderId="0" xfId="0" applyFont="1" applyFill="1" applyAlignment="1">
      <alignment horizontal="right" textRotation="255"/>
    </xf>
    <xf numFmtId="0" fontId="99" fillId="33" borderId="0" xfId="0" applyFont="1" applyFill="1" applyAlignment="1">
      <alignment horizontal="right" vertical="center" textRotation="255"/>
    </xf>
    <xf numFmtId="0" fontId="112" fillId="33" borderId="0" xfId="0" applyFont="1" applyFill="1" applyAlignment="1">
      <alignment horizontal="center" vertical="center"/>
    </xf>
    <xf numFmtId="0" fontId="112" fillId="33" borderId="0" xfId="0" applyFont="1" applyFill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8">
      <selection activeCell="G55" sqref="G55"/>
    </sheetView>
  </sheetViews>
  <sheetFormatPr defaultColWidth="5.57421875" defaultRowHeight="15"/>
  <cols>
    <col min="1" max="1" width="3.00390625" style="0" customWidth="1"/>
    <col min="2" max="2" width="5.57421875" style="0" customWidth="1"/>
    <col min="3" max="3" width="10.28125" style="0" customWidth="1"/>
    <col min="4" max="9" width="5.57421875" style="0" customWidth="1"/>
    <col min="10" max="10" width="6.140625" style="0" customWidth="1"/>
    <col min="11" max="11" width="4.7109375" style="0" customWidth="1"/>
    <col min="12" max="13" width="5.57421875" style="0" customWidth="1"/>
    <col min="14" max="14" width="5.421875" style="0" customWidth="1"/>
    <col min="15" max="15" width="5.57421875" style="0" customWidth="1"/>
    <col min="16" max="16" width="8.00390625" style="0" customWidth="1"/>
    <col min="17" max="17" width="5.57421875" style="48" customWidth="1"/>
  </cols>
  <sheetData>
    <row r="1" spans="1:16" ht="21.75" thickBot="1">
      <c r="A1" s="2"/>
      <c r="B1" s="2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39" t="s">
        <v>0</v>
      </c>
      <c r="P1" s="40"/>
    </row>
    <row r="2" spans="1:16" ht="28.5">
      <c r="A2" s="2"/>
      <c r="B2" s="326" t="s">
        <v>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2"/>
    </row>
    <row r="3" spans="1:16" ht="9" customHeight="1">
      <c r="A3" s="2"/>
      <c r="B3" s="4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>
      <c r="A4" s="2"/>
      <c r="B4" s="327" t="s">
        <v>2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2"/>
    </row>
    <row r="5" spans="1:16" ht="21">
      <c r="A5" s="2"/>
      <c r="B5" s="4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.75">
      <c r="A6" s="43"/>
      <c r="B6" s="44" t="s">
        <v>24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4.5" customHeight="1">
      <c r="A7" s="43"/>
      <c r="B7" s="4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8.75">
      <c r="A8" s="43"/>
      <c r="B8" s="44" t="s">
        <v>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29.25" customHeight="1">
      <c r="A9" s="2"/>
      <c r="B9" s="228" t="s">
        <v>69</v>
      </c>
      <c r="C9" s="5" t="s">
        <v>350</v>
      </c>
      <c r="D9" s="6"/>
      <c r="E9" s="6"/>
      <c r="F9" s="6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customHeight="1" thickBot="1">
      <c r="A10" s="2"/>
      <c r="B10" s="7"/>
      <c r="C10" s="8"/>
      <c r="D10" s="9"/>
      <c r="E10" s="9"/>
      <c r="F10" s="9"/>
      <c r="G10" s="164"/>
      <c r="H10" s="164"/>
      <c r="I10" s="164"/>
      <c r="J10" s="164"/>
      <c r="K10" s="8"/>
      <c r="L10" s="8"/>
      <c r="M10" s="8"/>
      <c r="N10" s="8"/>
      <c r="O10" s="8"/>
      <c r="P10" s="10"/>
    </row>
    <row r="11" spans="1:16" ht="27" customHeight="1" thickBot="1" thickTop="1">
      <c r="A11" s="2"/>
      <c r="B11" s="11" t="s">
        <v>20</v>
      </c>
      <c r="C11" s="12"/>
      <c r="D11" s="12"/>
      <c r="E11" s="12"/>
      <c r="F11" s="12"/>
      <c r="G11" s="166" t="s">
        <v>4</v>
      </c>
      <c r="H11" s="328">
        <v>90</v>
      </c>
      <c r="I11" s="328"/>
      <c r="J11" s="165" t="s">
        <v>5</v>
      </c>
      <c r="K11" s="12"/>
      <c r="L11" s="12"/>
      <c r="M11" s="12"/>
      <c r="N11" s="12"/>
      <c r="O11" s="12"/>
      <c r="P11" s="14"/>
    </row>
    <row r="12" spans="1:16" ht="15.75" customHeight="1" thickTop="1">
      <c r="A12" s="2"/>
      <c r="B12" s="15"/>
      <c r="C12" s="16"/>
      <c r="D12" s="16"/>
      <c r="E12" s="16"/>
      <c r="F12" s="16"/>
      <c r="G12" s="17"/>
      <c r="H12" s="18"/>
      <c r="I12" s="18"/>
      <c r="J12" s="19"/>
      <c r="K12" s="16"/>
      <c r="L12" s="16"/>
      <c r="M12" s="16"/>
      <c r="N12" s="16"/>
      <c r="O12" s="16"/>
      <c r="P12" s="20"/>
    </row>
    <row r="13" spans="1:16" ht="9.75" customHeight="1">
      <c r="A13" s="2"/>
      <c r="B13" s="3"/>
      <c r="C13" s="2"/>
      <c r="D13" s="2"/>
      <c r="E13" s="2"/>
      <c r="F13" s="2"/>
      <c r="G13" s="21"/>
      <c r="H13" s="22"/>
      <c r="I13" s="22"/>
      <c r="J13" s="6"/>
      <c r="K13" s="2"/>
      <c r="L13" s="2"/>
      <c r="M13" s="2"/>
      <c r="N13" s="2"/>
      <c r="O13" s="2"/>
      <c r="P13" s="2"/>
    </row>
    <row r="14" spans="1:16" ht="6" customHeight="1">
      <c r="A14" s="2"/>
      <c r="B14" s="2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/>
    </row>
    <row r="15" spans="1:16" ht="18.75">
      <c r="A15" s="2"/>
      <c r="B15" s="11" t="s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1:16" ht="8.25" customHeight="1" thickBot="1">
      <c r="A16" s="2"/>
      <c r="B16" s="2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4"/>
    </row>
    <row r="17" spans="1:16" ht="50.25" customHeight="1" thickBot="1" thickTop="1">
      <c r="A17" s="2"/>
      <c r="B17" s="323"/>
      <c r="C17" s="181" t="s">
        <v>7</v>
      </c>
      <c r="D17" s="329">
        <v>85</v>
      </c>
      <c r="E17" s="329"/>
      <c r="F17" s="182" t="s">
        <v>5</v>
      </c>
      <c r="G17" s="330" t="s">
        <v>317</v>
      </c>
      <c r="H17" s="330"/>
      <c r="I17" s="330"/>
      <c r="J17" s="330"/>
      <c r="K17" s="330"/>
      <c r="L17" s="330"/>
      <c r="M17" s="330"/>
      <c r="N17" s="330"/>
      <c r="O17" s="330"/>
      <c r="P17" s="331"/>
    </row>
    <row r="18" spans="1:16" ht="6" customHeight="1" thickTop="1">
      <c r="A18" s="2"/>
      <c r="B18" s="25"/>
      <c r="C18" s="19"/>
      <c r="D18" s="16"/>
      <c r="E18" s="16"/>
      <c r="F18" s="19"/>
      <c r="G18" s="26"/>
      <c r="H18" s="26"/>
      <c r="I18" s="26"/>
      <c r="J18" s="26"/>
      <c r="K18" s="26"/>
      <c r="L18" s="26"/>
      <c r="M18" s="26"/>
      <c r="N18" s="26"/>
      <c r="O18" s="26"/>
      <c r="P18" s="27"/>
    </row>
    <row r="19" spans="1:16" ht="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6" customHeight="1">
      <c r="A20" s="2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0"/>
    </row>
    <row r="21" spans="1:16" ht="18" customHeight="1">
      <c r="A21" s="2"/>
      <c r="B21" s="11" t="s">
        <v>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4"/>
    </row>
    <row r="22" spans="1:16" ht="6.75" customHeight="1" thickBot="1">
      <c r="A22" s="2"/>
      <c r="B22" s="11"/>
      <c r="C22" s="12"/>
      <c r="D22" s="12"/>
      <c r="E22" s="12"/>
      <c r="F22" s="170"/>
      <c r="G22" s="170"/>
      <c r="H22" s="170"/>
      <c r="I22" s="170"/>
      <c r="J22" s="12"/>
      <c r="K22" s="12"/>
      <c r="L22" s="12"/>
      <c r="M22" s="12"/>
      <c r="N22" s="12"/>
      <c r="O22" s="12"/>
      <c r="P22" s="14"/>
    </row>
    <row r="23" spans="1:16" ht="4.5" customHeight="1" thickTop="1">
      <c r="A23" s="2"/>
      <c r="B23" s="24"/>
      <c r="C23" s="12"/>
      <c r="D23" s="12"/>
      <c r="E23" s="12"/>
      <c r="F23" s="172"/>
      <c r="G23" s="173"/>
      <c r="H23" s="173"/>
      <c r="I23" s="174"/>
      <c r="J23" s="12"/>
      <c r="K23" s="12"/>
      <c r="L23" s="12"/>
      <c r="M23" s="12"/>
      <c r="N23" s="183"/>
      <c r="O23" s="184"/>
      <c r="P23" s="185"/>
    </row>
    <row r="24" spans="1:16" ht="18.75">
      <c r="A24" s="2"/>
      <c r="B24" s="332" t="s">
        <v>21</v>
      </c>
      <c r="C24" s="333"/>
      <c r="D24" s="333"/>
      <c r="E24" s="333"/>
      <c r="F24" s="169"/>
      <c r="G24" s="324" t="s">
        <v>9</v>
      </c>
      <c r="H24" s="230">
        <f>H11-D17</f>
        <v>5</v>
      </c>
      <c r="I24" s="171" t="s">
        <v>5</v>
      </c>
      <c r="J24" s="28" t="s">
        <v>253</v>
      </c>
      <c r="K24" s="12"/>
      <c r="L24" s="12"/>
      <c r="M24" s="12"/>
      <c r="N24" s="186" t="s">
        <v>10</v>
      </c>
      <c r="O24" s="230">
        <f>H24/0.5</f>
        <v>10</v>
      </c>
      <c r="P24" s="187" t="s">
        <v>11</v>
      </c>
    </row>
    <row r="25" spans="1:16" ht="6.75" customHeight="1" thickBot="1">
      <c r="A25" s="2"/>
      <c r="B25" s="323"/>
      <c r="C25" s="324"/>
      <c r="D25" s="324"/>
      <c r="E25" s="325"/>
      <c r="F25" s="169"/>
      <c r="G25" s="324"/>
      <c r="H25" s="28"/>
      <c r="I25" s="171"/>
      <c r="J25" s="28"/>
      <c r="K25" s="12"/>
      <c r="L25" s="12"/>
      <c r="M25" s="12"/>
      <c r="N25" s="191"/>
      <c r="O25" s="192"/>
      <c r="P25" s="193"/>
    </row>
    <row r="26" spans="1:16" ht="6.75" customHeight="1" thickTop="1">
      <c r="A26" s="2"/>
      <c r="B26" s="29"/>
      <c r="C26" s="12"/>
      <c r="D26" s="12"/>
      <c r="E26" s="168"/>
      <c r="F26" s="172"/>
      <c r="G26" s="177"/>
      <c r="H26" s="173"/>
      <c r="I26" s="178"/>
      <c r="J26" s="13"/>
      <c r="K26" s="12"/>
      <c r="L26" s="12"/>
      <c r="M26" s="12"/>
      <c r="N26" s="186"/>
      <c r="O26" s="12"/>
      <c r="P26" s="187"/>
    </row>
    <row r="27" spans="1:16" ht="18.75">
      <c r="A27" s="2"/>
      <c r="B27" s="332" t="s">
        <v>22</v>
      </c>
      <c r="C27" s="333"/>
      <c r="D27" s="333"/>
      <c r="E27" s="334"/>
      <c r="F27" s="169"/>
      <c r="G27" s="324" t="s">
        <v>9</v>
      </c>
      <c r="H27" s="230">
        <f>H11-D17</f>
        <v>5</v>
      </c>
      <c r="I27" s="171" t="s">
        <v>5</v>
      </c>
      <c r="J27" s="28" t="s">
        <v>254</v>
      </c>
      <c r="K27" s="12"/>
      <c r="L27" s="12"/>
      <c r="M27" s="12"/>
      <c r="N27" s="186" t="s">
        <v>10</v>
      </c>
      <c r="O27" s="230">
        <f>H27</f>
        <v>5</v>
      </c>
      <c r="P27" s="187" t="s">
        <v>11</v>
      </c>
    </row>
    <row r="28" spans="1:16" ht="6" customHeight="1" thickBot="1">
      <c r="A28" s="2"/>
      <c r="B28" s="29"/>
      <c r="C28" s="12"/>
      <c r="D28" s="12"/>
      <c r="E28" s="168"/>
      <c r="F28" s="175"/>
      <c r="G28" s="179"/>
      <c r="H28" s="170"/>
      <c r="I28" s="180"/>
      <c r="J28" s="30"/>
      <c r="K28" s="12"/>
      <c r="L28" s="12"/>
      <c r="M28" s="12"/>
      <c r="N28" s="191"/>
      <c r="O28" s="189"/>
      <c r="P28" s="193"/>
    </row>
    <row r="29" spans="1:16" ht="6" customHeight="1" thickTop="1">
      <c r="A29" s="2"/>
      <c r="B29" s="29"/>
      <c r="C29" s="12"/>
      <c r="D29" s="12"/>
      <c r="E29" s="168"/>
      <c r="F29" s="169"/>
      <c r="G29" s="324"/>
      <c r="H29" s="12"/>
      <c r="I29" s="171"/>
      <c r="J29" s="30"/>
      <c r="K29" s="12"/>
      <c r="L29" s="12"/>
      <c r="M29" s="12"/>
      <c r="N29" s="186"/>
      <c r="O29" s="12"/>
      <c r="P29" s="187"/>
    </row>
    <row r="30" spans="1:16" ht="18.75">
      <c r="A30" s="2"/>
      <c r="B30" s="332" t="s">
        <v>23</v>
      </c>
      <c r="C30" s="333"/>
      <c r="D30" s="333"/>
      <c r="E30" s="334"/>
      <c r="F30" s="169"/>
      <c r="G30" s="324" t="s">
        <v>9</v>
      </c>
      <c r="H30" s="230">
        <f>H11-D17</f>
        <v>5</v>
      </c>
      <c r="I30" s="171" t="s">
        <v>5</v>
      </c>
      <c r="J30" s="28" t="s">
        <v>255</v>
      </c>
      <c r="K30" s="12"/>
      <c r="L30" s="12"/>
      <c r="M30" s="12"/>
      <c r="N30" s="186" t="s">
        <v>10</v>
      </c>
      <c r="O30" s="230">
        <f>H30/2</f>
        <v>2.5</v>
      </c>
      <c r="P30" s="187" t="s">
        <v>11</v>
      </c>
    </row>
    <row r="31" spans="1:16" ht="6.75" customHeight="1" thickBot="1">
      <c r="A31" s="2"/>
      <c r="B31" s="31"/>
      <c r="C31" s="16"/>
      <c r="D31" s="16"/>
      <c r="E31" s="167"/>
      <c r="F31" s="175"/>
      <c r="G31" s="170"/>
      <c r="H31" s="170"/>
      <c r="I31" s="176"/>
      <c r="J31" s="16"/>
      <c r="K31" s="16"/>
      <c r="L31" s="16"/>
      <c r="M31" s="16"/>
      <c r="N31" s="188"/>
      <c r="O31" s="189"/>
      <c r="P31" s="190"/>
    </row>
    <row r="32" spans="1:16" ht="6" customHeight="1" thickTop="1">
      <c r="A32" s="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6" customHeight="1">
      <c r="A33" s="2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0"/>
    </row>
    <row r="34" spans="1:16" ht="18.75">
      <c r="A34" s="2"/>
      <c r="B34" s="11" t="s">
        <v>12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1:16" ht="19.5" thickBot="1">
      <c r="A35" s="2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4"/>
    </row>
    <row r="36" spans="1:16" ht="6" customHeight="1" thickTop="1">
      <c r="A36" s="2"/>
      <c r="B36" s="24"/>
      <c r="C36" s="172"/>
      <c r="D36" s="173"/>
      <c r="E36" s="174"/>
      <c r="F36" s="12"/>
      <c r="G36" s="12"/>
      <c r="H36" s="12"/>
      <c r="I36" s="12"/>
      <c r="J36" s="196"/>
      <c r="K36" s="197"/>
      <c r="L36" s="197"/>
      <c r="M36" s="198"/>
      <c r="N36" s="12"/>
      <c r="O36" s="12"/>
      <c r="P36" s="14"/>
    </row>
    <row r="37" spans="1:16" ht="20.25">
      <c r="A37" s="2"/>
      <c r="B37" s="32"/>
      <c r="C37" s="194" t="s">
        <v>9</v>
      </c>
      <c r="D37" s="230">
        <f>H11-D17</f>
        <v>5</v>
      </c>
      <c r="E37" s="168" t="s">
        <v>5</v>
      </c>
      <c r="F37" s="28" t="s">
        <v>318</v>
      </c>
      <c r="G37" s="12"/>
      <c r="H37" s="12"/>
      <c r="I37" s="12"/>
      <c r="J37" s="199" t="s">
        <v>13</v>
      </c>
      <c r="K37" s="335">
        <f>D37*7000</f>
        <v>35000</v>
      </c>
      <c r="L37" s="335"/>
      <c r="M37" s="200" t="s">
        <v>14</v>
      </c>
      <c r="N37" s="12"/>
      <c r="O37" s="12"/>
      <c r="P37" s="14"/>
    </row>
    <row r="38" spans="1:16" ht="9" customHeight="1" thickBot="1">
      <c r="A38" s="2"/>
      <c r="B38" s="32"/>
      <c r="C38" s="195"/>
      <c r="D38" s="170"/>
      <c r="E38" s="176"/>
      <c r="F38" s="28"/>
      <c r="G38" s="12"/>
      <c r="H38" s="12"/>
      <c r="I38" s="12"/>
      <c r="J38" s="201"/>
      <c r="K38" s="202"/>
      <c r="L38" s="202"/>
      <c r="M38" s="203"/>
      <c r="N38" s="12"/>
      <c r="O38" s="12"/>
      <c r="P38" s="14"/>
    </row>
    <row r="39" spans="1:16" ht="9" customHeight="1" thickBot="1" thickTop="1">
      <c r="A39" s="2"/>
      <c r="B39" s="32"/>
      <c r="C39" s="33"/>
      <c r="D39" s="12"/>
      <c r="E39" s="12"/>
      <c r="F39" s="28"/>
      <c r="G39" s="12"/>
      <c r="H39" s="12"/>
      <c r="I39" s="12"/>
      <c r="J39" s="12"/>
      <c r="K39" s="12"/>
      <c r="L39" s="12"/>
      <c r="M39" s="34"/>
      <c r="N39" s="12"/>
      <c r="O39" s="12"/>
      <c r="P39" s="14"/>
    </row>
    <row r="40" spans="1:16" ht="30.75" customHeight="1" thickBot="1" thickTop="1">
      <c r="A40" s="2"/>
      <c r="B40" s="32"/>
      <c r="C40" s="12"/>
      <c r="D40" s="12"/>
      <c r="E40" s="12"/>
      <c r="F40" s="12"/>
      <c r="G40" s="12"/>
      <c r="H40" s="12"/>
      <c r="I40" s="12"/>
      <c r="J40" s="12"/>
      <c r="K40" s="214"/>
      <c r="L40" s="336" t="s">
        <v>17</v>
      </c>
      <c r="M40" s="336"/>
      <c r="N40" s="336"/>
      <c r="O40" s="215"/>
      <c r="P40" s="14"/>
    </row>
    <row r="41" spans="1:16" ht="6.75" customHeight="1" thickTop="1">
      <c r="A41" s="2"/>
      <c r="B41" s="196"/>
      <c r="C41" s="197"/>
      <c r="D41" s="198"/>
      <c r="E41" s="12"/>
      <c r="F41" s="183"/>
      <c r="G41" s="184"/>
      <c r="H41" s="185"/>
      <c r="I41" s="12"/>
      <c r="J41" s="12"/>
      <c r="K41" s="216"/>
      <c r="L41" s="217"/>
      <c r="M41" s="217"/>
      <c r="N41" s="217"/>
      <c r="O41" s="218"/>
      <c r="P41" s="14"/>
    </row>
    <row r="42" spans="1:16" ht="18.75">
      <c r="A42" s="2"/>
      <c r="B42" s="204" t="s">
        <v>13</v>
      </c>
      <c r="C42" s="231">
        <f>K37</f>
        <v>35000</v>
      </c>
      <c r="D42" s="205" t="s">
        <v>15</v>
      </c>
      <c r="E42" s="35" t="s">
        <v>16</v>
      </c>
      <c r="F42" s="209" t="s">
        <v>10</v>
      </c>
      <c r="G42" s="229">
        <v>5</v>
      </c>
      <c r="H42" s="210" t="s">
        <v>11</v>
      </c>
      <c r="I42" s="28" t="s">
        <v>319</v>
      </c>
      <c r="J42" s="12"/>
      <c r="K42" s="216"/>
      <c r="L42" s="337">
        <f>C42/G42/30</f>
        <v>233.33333333333334</v>
      </c>
      <c r="M42" s="337"/>
      <c r="N42" s="219"/>
      <c r="O42" s="220" t="s">
        <v>15</v>
      </c>
      <c r="P42" s="14"/>
    </row>
    <row r="43" spans="1:16" ht="6.75" customHeight="1" thickBot="1">
      <c r="A43" s="2"/>
      <c r="B43" s="206"/>
      <c r="C43" s="207"/>
      <c r="D43" s="208"/>
      <c r="E43" s="35"/>
      <c r="F43" s="188"/>
      <c r="G43" s="211"/>
      <c r="H43" s="190"/>
      <c r="I43" s="28"/>
      <c r="J43" s="12"/>
      <c r="K43" s="221"/>
      <c r="L43" s="222"/>
      <c r="M43" s="222"/>
      <c r="N43" s="223"/>
      <c r="O43" s="224"/>
      <c r="P43" s="14"/>
    </row>
    <row r="44" spans="1:16" ht="19.5" thickTop="1">
      <c r="A44" s="2"/>
      <c r="B44" s="31"/>
      <c r="C44" s="16"/>
      <c r="D44" s="16"/>
      <c r="E44" s="16"/>
      <c r="F44" s="16"/>
      <c r="G44" s="16"/>
      <c r="H44" s="16"/>
      <c r="I44" s="36"/>
      <c r="J44" s="16"/>
      <c r="K44" s="16"/>
      <c r="L44" s="16"/>
      <c r="M44" s="16"/>
      <c r="N44" s="16"/>
      <c r="O44" s="16"/>
      <c r="P44" s="20"/>
    </row>
    <row r="45" spans="1:16" ht="13.5">
      <c r="A45" s="2"/>
      <c r="B45" s="338" t="s">
        <v>18</v>
      </c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2"/>
    </row>
    <row r="46" spans="1:16" ht="13.5">
      <c r="A46" s="2"/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0"/>
    </row>
    <row r="47" spans="1:16" ht="18.75">
      <c r="A47" s="2"/>
      <c r="B47" s="11" t="s">
        <v>19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4"/>
    </row>
    <row r="48" spans="1:16" ht="14.25" thickBot="1">
      <c r="A48" s="2"/>
      <c r="B48" s="3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4"/>
    </row>
    <row r="49" spans="1:16" ht="30" customHeight="1" thickBot="1" thickTop="1">
      <c r="A49" s="2"/>
      <c r="B49" s="32"/>
      <c r="C49" s="341" t="s">
        <v>17</v>
      </c>
      <c r="D49" s="342"/>
      <c r="E49" s="342"/>
      <c r="F49" s="343"/>
      <c r="G49" s="344" t="s">
        <v>250</v>
      </c>
      <c r="H49" s="344"/>
      <c r="I49" s="344"/>
      <c r="J49" s="345">
        <v>100</v>
      </c>
      <c r="K49" s="346"/>
      <c r="L49" s="212" t="s">
        <v>15</v>
      </c>
      <c r="M49" s="12"/>
      <c r="N49" s="12"/>
      <c r="O49" s="12"/>
      <c r="P49" s="14"/>
    </row>
    <row r="50" spans="1:16" ht="20.25" customHeight="1" thickTop="1">
      <c r="A50" s="2"/>
      <c r="B50" s="32"/>
      <c r="C50" s="347">
        <f>L42</f>
        <v>233.33333333333334</v>
      </c>
      <c r="D50" s="348"/>
      <c r="E50" s="348"/>
      <c r="F50" s="218" t="s">
        <v>15</v>
      </c>
      <c r="G50" s="349" t="s">
        <v>316</v>
      </c>
      <c r="H50" s="349"/>
      <c r="I50" s="349"/>
      <c r="J50" s="350">
        <f>(H11-D17)*7000/G42/30-J49</f>
        <v>133.33333333333334</v>
      </c>
      <c r="K50" s="351"/>
      <c r="L50" s="339" t="s">
        <v>15</v>
      </c>
      <c r="M50" s="12"/>
      <c r="N50" s="12"/>
      <c r="O50" s="12"/>
      <c r="P50" s="14"/>
    </row>
    <row r="51" spans="1:16" ht="10.5" customHeight="1" thickBot="1">
      <c r="A51" s="2"/>
      <c r="B51" s="32"/>
      <c r="C51" s="221"/>
      <c r="D51" s="223"/>
      <c r="E51" s="223"/>
      <c r="F51" s="225"/>
      <c r="G51" s="349"/>
      <c r="H51" s="349"/>
      <c r="I51" s="349"/>
      <c r="J51" s="352"/>
      <c r="K51" s="353"/>
      <c r="L51" s="340"/>
      <c r="M51" s="12"/>
      <c r="N51" s="12"/>
      <c r="O51" s="12"/>
      <c r="P51" s="14"/>
    </row>
    <row r="52" spans="1:16" ht="17.25" customHeight="1" thickTop="1">
      <c r="A52" s="2"/>
      <c r="B52" s="32"/>
      <c r="C52" s="12"/>
      <c r="D52" s="12"/>
      <c r="E52" s="2"/>
      <c r="F52" s="12"/>
      <c r="G52" s="12"/>
      <c r="H52" s="12"/>
      <c r="I52" s="12"/>
      <c r="J52" s="12"/>
      <c r="K52" s="2"/>
      <c r="L52" s="34"/>
      <c r="M52" s="12"/>
      <c r="N52" s="12"/>
      <c r="O52" s="12"/>
      <c r="P52" s="14"/>
    </row>
    <row r="53" spans="1:16" ht="13.5">
      <c r="A53" s="2"/>
      <c r="B53" s="3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20"/>
    </row>
    <row r="54" spans="1:16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="48" customFormat="1" ht="13.5"/>
    <row r="57" s="48" customFormat="1" ht="13.5"/>
  </sheetData>
  <sheetProtection sheet="1" objects="1" scenarios="1"/>
  <mergeCells count="19">
    <mergeCell ref="L50:L51"/>
    <mergeCell ref="C49:F49"/>
    <mergeCell ref="G49:I49"/>
    <mergeCell ref="J49:K49"/>
    <mergeCell ref="C50:E50"/>
    <mergeCell ref="G50:I51"/>
    <mergeCell ref="J50:K51"/>
    <mergeCell ref="B27:E27"/>
    <mergeCell ref="B30:E30"/>
    <mergeCell ref="K37:L37"/>
    <mergeCell ref="L40:N40"/>
    <mergeCell ref="L42:M42"/>
    <mergeCell ref="B45:O45"/>
    <mergeCell ref="B2:O2"/>
    <mergeCell ref="B4:O4"/>
    <mergeCell ref="H11:I11"/>
    <mergeCell ref="D17:E17"/>
    <mergeCell ref="G17:P17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view="pageBreakPreview" zoomScale="60" zoomScaleNormal="70" zoomScalePageLayoutView="0" workbookViewId="0" topLeftCell="A1">
      <selection activeCell="N16" sqref="N16"/>
    </sheetView>
  </sheetViews>
  <sheetFormatPr defaultColWidth="4.421875" defaultRowHeight="15"/>
  <cols>
    <col min="1" max="30" width="4.421875" style="1" customWidth="1"/>
    <col min="31" max="31" width="4.421875" style="51" customWidth="1"/>
    <col min="32" max="16384" width="4.421875" style="1" customWidth="1"/>
  </cols>
  <sheetData>
    <row r="1" spans="1:30" ht="27" customHeight="1" thickBot="1">
      <c r="A1" s="83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57" t="s">
        <v>26</v>
      </c>
      <c r="T1" s="358"/>
      <c r="U1" s="359"/>
      <c r="V1" s="6"/>
      <c r="W1" s="6"/>
      <c r="X1" s="6"/>
      <c r="Y1" s="6"/>
      <c r="AA1" s="430" t="s">
        <v>61</v>
      </c>
      <c r="AB1" s="431"/>
      <c r="AC1" s="432"/>
      <c r="AD1" s="6"/>
    </row>
    <row r="2" spans="1:30" ht="20.25" customHeight="1" thickBot="1">
      <c r="A2" s="50" t="s">
        <v>70</v>
      </c>
      <c r="B2" s="5" t="s">
        <v>78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4" customHeight="1" thickBot="1">
      <c r="A3" s="80" t="s">
        <v>63</v>
      </c>
      <c r="B3" s="81"/>
      <c r="C3" s="81"/>
      <c r="D3" s="81"/>
      <c r="E3" s="81"/>
      <c r="F3" s="81"/>
      <c r="G3" s="81"/>
      <c r="H3" s="81"/>
      <c r="I3" s="81"/>
      <c r="J3" s="82"/>
      <c r="K3" s="81" t="s">
        <v>62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2"/>
      <c r="AD3" s="6"/>
    </row>
    <row r="4" spans="1:30" ht="5.25" customHeight="1" thickBot="1">
      <c r="A4" s="53"/>
      <c r="B4" s="13"/>
      <c r="C4" s="13"/>
      <c r="D4" s="13"/>
      <c r="E4" s="13"/>
      <c r="F4" s="54"/>
      <c r="G4" s="13"/>
      <c r="H4" s="13"/>
      <c r="I4" s="13"/>
      <c r="J4" s="55"/>
      <c r="K4" s="56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/>
      <c r="AD4" s="6"/>
    </row>
    <row r="5" spans="1:30" ht="17.25" customHeight="1" thickBot="1">
      <c r="A5" s="53" t="s">
        <v>64</v>
      </c>
      <c r="B5" s="13"/>
      <c r="C5" s="13"/>
      <c r="D5" s="13"/>
      <c r="E5" s="13"/>
      <c r="F5" s="59"/>
      <c r="G5" s="456">
        <v>1.65</v>
      </c>
      <c r="H5" s="457"/>
      <c r="I5" s="13" t="s">
        <v>34</v>
      </c>
      <c r="J5" s="55"/>
      <c r="K5" s="60" t="s">
        <v>27</v>
      </c>
      <c r="L5" s="445">
        <f>G5</f>
        <v>1.65</v>
      </c>
      <c r="M5" s="446"/>
      <c r="N5" s="61" t="s">
        <v>38</v>
      </c>
      <c r="O5" s="13"/>
      <c r="P5" s="61"/>
      <c r="Q5" s="445">
        <f>G5</f>
        <v>1.65</v>
      </c>
      <c r="R5" s="446"/>
      <c r="S5" s="12" t="s">
        <v>77</v>
      </c>
      <c r="T5" s="13"/>
      <c r="U5" s="13"/>
      <c r="V5" s="28"/>
      <c r="W5" s="35"/>
      <c r="X5" s="13"/>
      <c r="Y5" s="6"/>
      <c r="Z5" s="447">
        <f>G5*G5*22</f>
        <v>59.894999999999996</v>
      </c>
      <c r="AA5" s="448"/>
      <c r="AB5" s="12" t="s">
        <v>79</v>
      </c>
      <c r="AC5" s="55"/>
      <c r="AD5" s="6"/>
    </row>
    <row r="6" spans="1:30" ht="5.25" customHeight="1">
      <c r="A6" s="62"/>
      <c r="B6" s="63"/>
      <c r="C6" s="63"/>
      <c r="D6" s="63"/>
      <c r="E6" s="63"/>
      <c r="F6" s="64"/>
      <c r="G6" s="63"/>
      <c r="H6" s="63"/>
      <c r="I6" s="63"/>
      <c r="J6" s="65"/>
      <c r="K6" s="5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55"/>
      <c r="AD6" s="6"/>
    </row>
    <row r="7" spans="1:30" ht="5.25" customHeight="1" thickBot="1">
      <c r="A7" s="53"/>
      <c r="B7" s="13"/>
      <c r="C7" s="13"/>
      <c r="D7" s="13"/>
      <c r="E7" s="13"/>
      <c r="F7" s="59"/>
      <c r="G7" s="13"/>
      <c r="H7" s="13"/>
      <c r="I7" s="13"/>
      <c r="J7" s="55"/>
      <c r="K7" s="5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55"/>
      <c r="AD7" s="6"/>
    </row>
    <row r="8" spans="1:30" ht="17.25" customHeight="1" thickBot="1">
      <c r="A8" s="53" t="s">
        <v>65</v>
      </c>
      <c r="B8" s="13"/>
      <c r="C8" s="13"/>
      <c r="D8" s="13"/>
      <c r="E8" s="13"/>
      <c r="F8" s="59"/>
      <c r="G8" s="458">
        <v>61</v>
      </c>
      <c r="H8" s="459"/>
      <c r="I8" s="13" t="s">
        <v>35</v>
      </c>
      <c r="J8" s="55"/>
      <c r="K8" s="53"/>
      <c r="L8" s="13"/>
      <c r="N8" s="13"/>
      <c r="O8" s="66" t="s">
        <v>249</v>
      </c>
      <c r="P8" s="13"/>
      <c r="Q8" s="13"/>
      <c r="R8" s="13"/>
      <c r="S8" s="13"/>
      <c r="T8" s="13"/>
      <c r="U8" s="67" t="s">
        <v>39</v>
      </c>
      <c r="V8" s="13"/>
      <c r="W8" s="13"/>
      <c r="X8" s="449">
        <v>59</v>
      </c>
      <c r="Y8" s="450"/>
      <c r="Z8" s="13" t="s">
        <v>79</v>
      </c>
      <c r="AA8" s="13"/>
      <c r="AB8" s="13"/>
      <c r="AC8" s="55"/>
      <c r="AD8" s="6"/>
    </row>
    <row r="9" spans="1:30" ht="5.25" customHeight="1" thickBot="1">
      <c r="A9" s="62"/>
      <c r="B9" s="63"/>
      <c r="C9" s="63"/>
      <c r="D9" s="63"/>
      <c r="E9" s="63"/>
      <c r="F9" s="64"/>
      <c r="G9" s="249"/>
      <c r="H9" s="249"/>
      <c r="I9" s="63"/>
      <c r="J9" s="65"/>
      <c r="K9" s="5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55"/>
      <c r="AD9" s="6"/>
    </row>
    <row r="10" spans="1:30" ht="22.5" customHeight="1" thickBot="1">
      <c r="A10" s="245" t="s">
        <v>283</v>
      </c>
      <c r="B10" s="246"/>
      <c r="C10" s="246"/>
      <c r="D10" s="246"/>
      <c r="E10" s="246"/>
      <c r="F10" s="248"/>
      <c r="G10" s="451">
        <f>G8/G5/G5</f>
        <v>22.405876951331496</v>
      </c>
      <c r="H10" s="452"/>
      <c r="I10" s="246"/>
      <c r="J10" s="247"/>
      <c r="K10" s="68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69"/>
      <c r="AD10" s="6"/>
    </row>
    <row r="11" spans="1:30" ht="5.25" customHeight="1" thickBot="1">
      <c r="A11" s="53"/>
      <c r="B11" s="13"/>
      <c r="C11" s="13"/>
      <c r="D11" s="13"/>
      <c r="E11" s="13"/>
      <c r="F11" s="59"/>
      <c r="G11" s="13"/>
      <c r="H11" s="13"/>
      <c r="I11" s="13"/>
      <c r="J11" s="55"/>
      <c r="K11" s="70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71"/>
      <c r="AD11" s="6"/>
    </row>
    <row r="12" spans="1:30" ht="17.25" customHeight="1" thickBot="1">
      <c r="A12" s="53" t="s">
        <v>66</v>
      </c>
      <c r="B12" s="13"/>
      <c r="C12" s="13"/>
      <c r="D12" s="13"/>
      <c r="E12" s="13"/>
      <c r="F12" s="59"/>
      <c r="G12" s="433" t="s">
        <v>36</v>
      </c>
      <c r="H12" s="434"/>
      <c r="I12" s="435"/>
      <c r="J12" s="55"/>
      <c r="K12" s="72" t="s">
        <v>75</v>
      </c>
      <c r="L12" s="13"/>
      <c r="M12" s="13"/>
      <c r="N12" s="13"/>
      <c r="O12" s="13"/>
      <c r="P12" s="449">
        <v>22.3</v>
      </c>
      <c r="Q12" s="453"/>
      <c r="R12" s="450"/>
      <c r="S12" s="13" t="s">
        <v>40</v>
      </c>
      <c r="T12" s="13"/>
      <c r="U12" s="13"/>
      <c r="V12" s="13"/>
      <c r="W12" s="12" t="s">
        <v>71</v>
      </c>
      <c r="X12" s="13"/>
      <c r="Y12" s="13"/>
      <c r="Z12" s="13"/>
      <c r="AA12" s="13"/>
      <c r="AB12" s="13"/>
      <c r="AC12" s="55"/>
      <c r="AD12" s="6"/>
    </row>
    <row r="13" spans="1:30" ht="5.25" customHeight="1">
      <c r="A13" s="62"/>
      <c r="B13" s="63"/>
      <c r="C13" s="63"/>
      <c r="D13" s="63"/>
      <c r="E13" s="63"/>
      <c r="F13" s="64"/>
      <c r="G13" s="63"/>
      <c r="H13" s="63"/>
      <c r="I13" s="63"/>
      <c r="J13" s="65"/>
      <c r="K13" s="5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365" t="s">
        <v>60</v>
      </c>
      <c r="X13" s="365"/>
      <c r="Y13" s="365"/>
      <c r="Z13" s="365"/>
      <c r="AA13" s="13"/>
      <c r="AB13" s="13"/>
      <c r="AC13" s="55"/>
      <c r="AD13" s="6"/>
    </row>
    <row r="14" spans="1:30" ht="5.25" customHeight="1" thickBot="1">
      <c r="A14" s="53"/>
      <c r="B14" s="13"/>
      <c r="C14" s="13"/>
      <c r="D14" s="13"/>
      <c r="E14" s="13"/>
      <c r="F14" s="59"/>
      <c r="G14" s="13"/>
      <c r="H14" s="13"/>
      <c r="I14" s="13"/>
      <c r="J14" s="55"/>
      <c r="K14" s="454" t="s">
        <v>41</v>
      </c>
      <c r="L14" s="455"/>
      <c r="M14" s="455"/>
      <c r="N14" s="455"/>
      <c r="O14" s="455"/>
      <c r="P14" s="455"/>
      <c r="Q14" s="455"/>
      <c r="R14" s="455"/>
      <c r="S14" s="455"/>
      <c r="T14" s="13"/>
      <c r="U14" s="13"/>
      <c r="V14" s="13"/>
      <c r="W14" s="365"/>
      <c r="X14" s="365"/>
      <c r="Y14" s="365"/>
      <c r="Z14" s="365"/>
      <c r="AA14" s="13"/>
      <c r="AB14" s="13"/>
      <c r="AC14" s="55"/>
      <c r="AD14" s="6"/>
    </row>
    <row r="15" spans="1:30" ht="17.25" customHeight="1" thickBot="1">
      <c r="A15" s="53" t="s">
        <v>67</v>
      </c>
      <c r="B15" s="13"/>
      <c r="C15" s="13"/>
      <c r="D15" s="13"/>
      <c r="E15" s="13"/>
      <c r="F15" s="59"/>
      <c r="G15" s="460">
        <v>40</v>
      </c>
      <c r="H15" s="461"/>
      <c r="I15" s="13" t="s">
        <v>37</v>
      </c>
      <c r="J15" s="55"/>
      <c r="K15" s="454"/>
      <c r="L15" s="455"/>
      <c r="M15" s="455"/>
      <c r="N15" s="455"/>
      <c r="O15" s="455"/>
      <c r="P15" s="455"/>
      <c r="Q15" s="455"/>
      <c r="R15" s="455"/>
      <c r="S15" s="455"/>
      <c r="T15" s="13"/>
      <c r="U15" s="13"/>
      <c r="V15" s="13"/>
      <c r="W15" s="365"/>
      <c r="X15" s="365"/>
      <c r="Y15" s="365"/>
      <c r="Z15" s="365"/>
      <c r="AA15" s="13"/>
      <c r="AB15" s="13"/>
      <c r="AC15" s="55"/>
      <c r="AD15" s="6"/>
    </row>
    <row r="16" spans="1:30" ht="5.25" customHeight="1">
      <c r="A16" s="62"/>
      <c r="B16" s="63"/>
      <c r="C16" s="63"/>
      <c r="D16" s="63"/>
      <c r="E16" s="63"/>
      <c r="F16" s="64"/>
      <c r="G16" s="63"/>
      <c r="H16" s="63"/>
      <c r="I16" s="63"/>
      <c r="J16" s="65"/>
      <c r="K16" s="68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55"/>
      <c r="AD16" s="6"/>
    </row>
    <row r="17" spans="1:30" ht="5.25" customHeight="1" thickBot="1">
      <c r="A17" s="53"/>
      <c r="B17" s="13"/>
      <c r="C17" s="13"/>
      <c r="D17" s="13"/>
      <c r="E17" s="13"/>
      <c r="F17" s="436"/>
      <c r="G17" s="437"/>
      <c r="H17" s="437"/>
      <c r="I17" s="437"/>
      <c r="J17" s="438"/>
      <c r="K17" s="70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71"/>
      <c r="AD17" s="6"/>
    </row>
    <row r="18" spans="1:30" ht="17.25" customHeight="1" thickBot="1">
      <c r="A18" s="53" t="s">
        <v>68</v>
      </c>
      <c r="B18" s="13"/>
      <c r="C18" s="13"/>
      <c r="D18" s="13"/>
      <c r="E18" s="13"/>
      <c r="F18" s="439"/>
      <c r="G18" s="440"/>
      <c r="H18" s="440"/>
      <c r="I18" s="440"/>
      <c r="J18" s="441"/>
      <c r="K18" s="73" t="s">
        <v>76</v>
      </c>
      <c r="L18" s="13"/>
      <c r="M18" s="13"/>
      <c r="N18" s="13"/>
      <c r="O18" s="13"/>
      <c r="P18" s="460">
        <v>1.75</v>
      </c>
      <c r="Q18" s="462"/>
      <c r="R18" s="461"/>
      <c r="S18" s="13"/>
      <c r="T18" s="12" t="s">
        <v>72</v>
      </c>
      <c r="U18" s="13"/>
      <c r="V18" s="13"/>
      <c r="W18" s="13"/>
      <c r="X18" s="13"/>
      <c r="Y18" s="13"/>
      <c r="Z18" s="13"/>
      <c r="AA18" s="13"/>
      <c r="AB18" s="13"/>
      <c r="AC18" s="55"/>
      <c r="AD18" s="6"/>
    </row>
    <row r="19" spans="1:30" ht="5.25" customHeight="1">
      <c r="A19" s="53"/>
      <c r="B19" s="13"/>
      <c r="C19" s="13"/>
      <c r="D19" s="13"/>
      <c r="E19" s="13"/>
      <c r="F19" s="439"/>
      <c r="G19" s="440"/>
      <c r="H19" s="440"/>
      <c r="I19" s="440"/>
      <c r="J19" s="441"/>
      <c r="K19" s="53"/>
      <c r="L19" s="13"/>
      <c r="M19" s="13"/>
      <c r="N19" s="13"/>
      <c r="O19" s="13"/>
      <c r="P19" s="13"/>
      <c r="Q19" s="13"/>
      <c r="R19" s="13"/>
      <c r="S19" s="13"/>
      <c r="T19" s="363" t="s">
        <v>60</v>
      </c>
      <c r="U19" s="363"/>
      <c r="V19" s="363"/>
      <c r="W19" s="363"/>
      <c r="X19" s="363"/>
      <c r="Y19" s="13"/>
      <c r="Z19" s="13"/>
      <c r="AA19" s="13"/>
      <c r="AB19" s="13"/>
      <c r="AC19" s="55"/>
      <c r="AD19" s="6"/>
    </row>
    <row r="20" spans="1:30" ht="15" thickBot="1">
      <c r="A20" s="74"/>
      <c r="B20" s="75"/>
      <c r="C20" s="75"/>
      <c r="D20" s="75"/>
      <c r="E20" s="75"/>
      <c r="F20" s="442"/>
      <c r="G20" s="443"/>
      <c r="H20" s="443"/>
      <c r="I20" s="443"/>
      <c r="J20" s="444"/>
      <c r="K20" s="74"/>
      <c r="L20" s="75"/>
      <c r="M20" s="75"/>
      <c r="N20" s="75"/>
      <c r="O20" s="75"/>
      <c r="P20" s="75"/>
      <c r="Q20" s="75"/>
      <c r="R20" s="75"/>
      <c r="S20" s="75"/>
      <c r="T20" s="364"/>
      <c r="U20" s="364"/>
      <c r="V20" s="364"/>
      <c r="W20" s="364"/>
      <c r="X20" s="364"/>
      <c r="Y20" s="75"/>
      <c r="Z20" s="75"/>
      <c r="AA20" s="75"/>
      <c r="AB20" s="75"/>
      <c r="AC20" s="76"/>
      <c r="AD20" s="6"/>
    </row>
    <row r="21" spans="1:30" ht="15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4.5" customHeight="1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4"/>
      <c r="AB22" s="6"/>
      <c r="AC22" s="6"/>
      <c r="AD22" s="6"/>
    </row>
    <row r="23" spans="1:30" ht="14.25">
      <c r="A23" s="155"/>
      <c r="B23" s="13" t="s">
        <v>28</v>
      </c>
      <c r="C23" s="13"/>
      <c r="D23" s="13"/>
      <c r="E23" s="156" t="s">
        <v>29</v>
      </c>
      <c r="F23" s="13" t="s">
        <v>30</v>
      </c>
      <c r="G23" s="13"/>
      <c r="H23" s="13"/>
      <c r="I23" s="13"/>
      <c r="J23" s="13"/>
      <c r="K23" s="13"/>
      <c r="L23" s="156" t="s">
        <v>29</v>
      </c>
      <c r="M23" s="13" t="s">
        <v>31</v>
      </c>
      <c r="N23" s="13"/>
      <c r="O23" s="13"/>
      <c r="P23" s="13"/>
      <c r="Q23" s="13" t="s">
        <v>32</v>
      </c>
      <c r="R23" s="13"/>
      <c r="S23" s="13" t="s">
        <v>320</v>
      </c>
      <c r="T23" s="13"/>
      <c r="U23" s="13"/>
      <c r="V23" s="13"/>
      <c r="W23" s="13"/>
      <c r="X23" s="13"/>
      <c r="Y23" s="13"/>
      <c r="Z23" s="13"/>
      <c r="AA23" s="157"/>
      <c r="AB23" s="6"/>
      <c r="AC23" s="6"/>
      <c r="AD23" s="6"/>
    </row>
    <row r="24" spans="1:30" ht="6" customHeight="1">
      <c r="A24" s="15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57"/>
      <c r="AB24" s="6"/>
      <c r="AC24" s="6"/>
      <c r="AD24" s="6"/>
    </row>
    <row r="25" spans="1:30" ht="5.25" customHeight="1" thickBot="1">
      <c r="A25" s="15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7"/>
      <c r="AB25" s="6"/>
      <c r="AC25" s="6"/>
      <c r="AD25" s="6"/>
    </row>
    <row r="26" spans="1:30" ht="24.75" customHeight="1" thickBot="1">
      <c r="A26" s="155"/>
      <c r="B26" s="426">
        <f>X8</f>
        <v>59</v>
      </c>
      <c r="C26" s="427"/>
      <c r="D26" s="158"/>
      <c r="E26" s="159" t="s">
        <v>29</v>
      </c>
      <c r="F26" s="13"/>
      <c r="G26" s="13"/>
      <c r="H26" s="426">
        <f>P12</f>
        <v>22.3</v>
      </c>
      <c r="I26" s="427"/>
      <c r="J26" s="13"/>
      <c r="K26" s="13"/>
      <c r="L26" s="159" t="s">
        <v>29</v>
      </c>
      <c r="M26" s="13"/>
      <c r="N26" s="428">
        <f>P18</f>
        <v>1.75</v>
      </c>
      <c r="O26" s="429"/>
      <c r="P26" s="13"/>
      <c r="Q26" s="159" t="s">
        <v>32</v>
      </c>
      <c r="R26" s="13"/>
      <c r="S26" s="13"/>
      <c r="T26" s="360">
        <f>X8*P12*P18</f>
        <v>2302.475</v>
      </c>
      <c r="U26" s="361"/>
      <c r="V26" s="361"/>
      <c r="W26" s="362"/>
      <c r="X26" s="13"/>
      <c r="Y26" s="13"/>
      <c r="Z26" s="13"/>
      <c r="AA26" s="157"/>
      <c r="AB26" s="6"/>
      <c r="AC26" s="6"/>
      <c r="AD26" s="6"/>
    </row>
    <row r="27" spans="1:30" ht="5.25" customHeight="1" thickBot="1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2"/>
      <c r="AB27" s="6"/>
      <c r="AC27" s="6"/>
      <c r="AD27" s="6"/>
    </row>
    <row r="28" spans="1:30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5" thickBot="1">
      <c r="A29" s="6"/>
      <c r="B29" s="6" t="s">
        <v>74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 t="s">
        <v>73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1" s="49" customFormat="1" ht="17.25" customHeight="1" thickBot="1">
      <c r="A30" s="77"/>
      <c r="B30" s="399" t="s">
        <v>42</v>
      </c>
      <c r="C30" s="400"/>
      <c r="D30" s="401"/>
      <c r="E30" s="399" t="s">
        <v>43</v>
      </c>
      <c r="F30" s="400"/>
      <c r="G30" s="401"/>
      <c r="H30" s="399" t="s">
        <v>44</v>
      </c>
      <c r="I30" s="400"/>
      <c r="J30" s="401"/>
      <c r="K30" s="77"/>
      <c r="L30" s="77"/>
      <c r="M30" s="77"/>
      <c r="N30" s="399" t="s">
        <v>31</v>
      </c>
      <c r="O30" s="400"/>
      <c r="P30" s="400"/>
      <c r="Q30" s="401"/>
      <c r="R30" s="399" t="s">
        <v>45</v>
      </c>
      <c r="S30" s="400"/>
      <c r="T30" s="400"/>
      <c r="U30" s="401"/>
      <c r="V30" s="399" t="s">
        <v>46</v>
      </c>
      <c r="W30" s="400"/>
      <c r="X30" s="400"/>
      <c r="Y30" s="401"/>
      <c r="Z30" s="399" t="s">
        <v>47</v>
      </c>
      <c r="AA30" s="400"/>
      <c r="AB30" s="400"/>
      <c r="AC30" s="401"/>
      <c r="AD30" s="77"/>
      <c r="AE30" s="52"/>
    </row>
    <row r="31" spans="1:30" ht="17.25" customHeight="1">
      <c r="A31" s="6"/>
      <c r="B31" s="393" t="s">
        <v>48</v>
      </c>
      <c r="C31" s="394"/>
      <c r="D31" s="395"/>
      <c r="E31" s="423">
        <v>61</v>
      </c>
      <c r="F31" s="424"/>
      <c r="G31" s="425"/>
      <c r="H31" s="396">
        <v>59.7</v>
      </c>
      <c r="I31" s="397"/>
      <c r="J31" s="398"/>
      <c r="K31" s="6"/>
      <c r="L31" s="6"/>
      <c r="M31" s="6"/>
      <c r="N31" s="384" t="s">
        <v>48</v>
      </c>
      <c r="O31" s="385"/>
      <c r="P31" s="385"/>
      <c r="Q31" s="386"/>
      <c r="R31" s="396" t="s">
        <v>59</v>
      </c>
      <c r="S31" s="397"/>
      <c r="T31" s="397"/>
      <c r="U31" s="398"/>
      <c r="V31" s="408">
        <v>1.4</v>
      </c>
      <c r="W31" s="409"/>
      <c r="X31" s="409"/>
      <c r="Y31" s="410"/>
      <c r="Z31" s="396" t="s">
        <v>59</v>
      </c>
      <c r="AA31" s="397"/>
      <c r="AB31" s="397"/>
      <c r="AC31" s="398"/>
      <c r="AD31" s="6"/>
    </row>
    <row r="32" spans="1:30" ht="17.25" customHeight="1">
      <c r="A32" s="6"/>
      <c r="B32" s="375" t="s">
        <v>49</v>
      </c>
      <c r="C32" s="376"/>
      <c r="D32" s="377"/>
      <c r="E32" s="417">
        <v>54.8</v>
      </c>
      <c r="F32" s="418"/>
      <c r="G32" s="419"/>
      <c r="H32" s="402">
        <v>52.2</v>
      </c>
      <c r="I32" s="403"/>
      <c r="J32" s="404"/>
      <c r="K32" s="6"/>
      <c r="L32" s="6"/>
      <c r="M32" s="6"/>
      <c r="N32" s="387" t="s">
        <v>49</v>
      </c>
      <c r="O32" s="388"/>
      <c r="P32" s="388"/>
      <c r="Q32" s="389"/>
      <c r="R32" s="402" t="s">
        <v>59</v>
      </c>
      <c r="S32" s="403"/>
      <c r="T32" s="403"/>
      <c r="U32" s="404"/>
      <c r="V32" s="369">
        <v>1.5</v>
      </c>
      <c r="W32" s="370"/>
      <c r="X32" s="370"/>
      <c r="Y32" s="371"/>
      <c r="Z32" s="402" t="s">
        <v>59</v>
      </c>
      <c r="AA32" s="403"/>
      <c r="AB32" s="403"/>
      <c r="AC32" s="404"/>
      <c r="AD32" s="6"/>
    </row>
    <row r="33" spans="1:30" ht="17.25" customHeight="1">
      <c r="A33" s="6"/>
      <c r="B33" s="378" t="s">
        <v>50</v>
      </c>
      <c r="C33" s="379"/>
      <c r="D33" s="380"/>
      <c r="E33" s="414">
        <v>44.3</v>
      </c>
      <c r="F33" s="415"/>
      <c r="G33" s="416"/>
      <c r="H33" s="405">
        <v>41.9</v>
      </c>
      <c r="I33" s="406"/>
      <c r="J33" s="407"/>
      <c r="K33" s="6"/>
      <c r="L33" s="6"/>
      <c r="M33" s="6"/>
      <c r="N33" s="390" t="s">
        <v>50</v>
      </c>
      <c r="O33" s="391"/>
      <c r="P33" s="391"/>
      <c r="Q33" s="392"/>
      <c r="R33" s="405" t="s">
        <v>59</v>
      </c>
      <c r="S33" s="406"/>
      <c r="T33" s="406"/>
      <c r="U33" s="407"/>
      <c r="V33" s="366">
        <v>1.6</v>
      </c>
      <c r="W33" s="367"/>
      <c r="X33" s="367"/>
      <c r="Y33" s="368"/>
      <c r="Z33" s="405" t="s">
        <v>59</v>
      </c>
      <c r="AA33" s="406"/>
      <c r="AB33" s="406"/>
      <c r="AC33" s="407"/>
      <c r="AD33" s="6"/>
    </row>
    <row r="34" spans="1:30" ht="17.25" customHeight="1">
      <c r="A34" s="6"/>
      <c r="B34" s="375" t="s">
        <v>51</v>
      </c>
      <c r="C34" s="376"/>
      <c r="D34" s="377"/>
      <c r="E34" s="417">
        <v>40.8</v>
      </c>
      <c r="F34" s="418"/>
      <c r="G34" s="419"/>
      <c r="H34" s="402">
        <v>38.3</v>
      </c>
      <c r="I34" s="403"/>
      <c r="J34" s="404"/>
      <c r="K34" s="6"/>
      <c r="L34" s="6"/>
      <c r="M34" s="6"/>
      <c r="N34" s="387" t="s">
        <v>51</v>
      </c>
      <c r="O34" s="388"/>
      <c r="P34" s="388"/>
      <c r="Q34" s="389"/>
      <c r="R34" s="402" t="s">
        <v>59</v>
      </c>
      <c r="S34" s="403"/>
      <c r="T34" s="403"/>
      <c r="U34" s="404"/>
      <c r="V34" s="369">
        <v>1.7</v>
      </c>
      <c r="W34" s="370"/>
      <c r="X34" s="370"/>
      <c r="Y34" s="371"/>
      <c r="Z34" s="369">
        <v>1.9</v>
      </c>
      <c r="AA34" s="370"/>
      <c r="AB34" s="370"/>
      <c r="AC34" s="371"/>
      <c r="AD34" s="6"/>
    </row>
    <row r="35" spans="1:30" ht="17.25" customHeight="1">
      <c r="A35" s="6"/>
      <c r="B35" s="378" t="s">
        <v>52</v>
      </c>
      <c r="C35" s="379"/>
      <c r="D35" s="380"/>
      <c r="E35" s="414">
        <v>37.4</v>
      </c>
      <c r="F35" s="415"/>
      <c r="G35" s="416"/>
      <c r="H35" s="405">
        <v>34.8</v>
      </c>
      <c r="I35" s="406"/>
      <c r="J35" s="407"/>
      <c r="K35" s="6"/>
      <c r="L35" s="13"/>
      <c r="M35" s="6"/>
      <c r="N35" s="390" t="s">
        <v>52</v>
      </c>
      <c r="O35" s="391"/>
      <c r="P35" s="391"/>
      <c r="Q35" s="392"/>
      <c r="R35" s="405" t="s">
        <v>59</v>
      </c>
      <c r="S35" s="406"/>
      <c r="T35" s="406"/>
      <c r="U35" s="407"/>
      <c r="V35" s="366">
        <v>1.7</v>
      </c>
      <c r="W35" s="367"/>
      <c r="X35" s="367"/>
      <c r="Y35" s="368"/>
      <c r="Z35" s="366">
        <v>1.9</v>
      </c>
      <c r="AA35" s="367"/>
      <c r="AB35" s="367"/>
      <c r="AC35" s="368"/>
      <c r="AD35" s="6"/>
    </row>
    <row r="36" spans="1:30" ht="17.25" customHeight="1">
      <c r="A36" s="6"/>
      <c r="B36" s="375" t="s">
        <v>53</v>
      </c>
      <c r="C36" s="376"/>
      <c r="D36" s="377"/>
      <c r="E36" s="417">
        <v>31</v>
      </c>
      <c r="F36" s="418"/>
      <c r="G36" s="419"/>
      <c r="H36" s="402">
        <v>29.6</v>
      </c>
      <c r="I36" s="403"/>
      <c r="J36" s="404"/>
      <c r="K36" s="6"/>
      <c r="L36" s="6"/>
      <c r="M36" s="6"/>
      <c r="N36" s="387" t="s">
        <v>53</v>
      </c>
      <c r="O36" s="388"/>
      <c r="P36" s="388"/>
      <c r="Q36" s="389"/>
      <c r="R36" s="369">
        <v>1.5</v>
      </c>
      <c r="S36" s="370"/>
      <c r="T36" s="370"/>
      <c r="U36" s="371"/>
      <c r="V36" s="369">
        <v>1.7</v>
      </c>
      <c r="W36" s="370"/>
      <c r="X36" s="370"/>
      <c r="Y36" s="371"/>
      <c r="Z36" s="369">
        <v>1.9</v>
      </c>
      <c r="AA36" s="370"/>
      <c r="AB36" s="370"/>
      <c r="AC36" s="371"/>
      <c r="AD36" s="6"/>
    </row>
    <row r="37" spans="1:30" ht="17.25" customHeight="1">
      <c r="A37" s="6"/>
      <c r="B37" s="378" t="s">
        <v>54</v>
      </c>
      <c r="C37" s="379"/>
      <c r="D37" s="380"/>
      <c r="E37" s="414">
        <v>27</v>
      </c>
      <c r="F37" s="415"/>
      <c r="G37" s="416"/>
      <c r="H37" s="405">
        <v>25.3</v>
      </c>
      <c r="I37" s="406"/>
      <c r="J37" s="407"/>
      <c r="K37" s="6"/>
      <c r="L37" s="6"/>
      <c r="M37" s="6"/>
      <c r="N37" s="390" t="s">
        <v>54</v>
      </c>
      <c r="O37" s="391"/>
      <c r="P37" s="391"/>
      <c r="Q37" s="392"/>
      <c r="R37" s="366">
        <v>1.5</v>
      </c>
      <c r="S37" s="367"/>
      <c r="T37" s="367"/>
      <c r="U37" s="368"/>
      <c r="V37" s="366">
        <v>1.75</v>
      </c>
      <c r="W37" s="367"/>
      <c r="X37" s="367"/>
      <c r="Y37" s="368"/>
      <c r="Z37" s="366">
        <v>2</v>
      </c>
      <c r="AA37" s="367"/>
      <c r="AB37" s="367"/>
      <c r="AC37" s="368"/>
      <c r="AD37" s="6"/>
    </row>
    <row r="38" spans="1:30" ht="17.25" customHeight="1">
      <c r="A38" s="6"/>
      <c r="B38" s="375" t="s">
        <v>55</v>
      </c>
      <c r="C38" s="376"/>
      <c r="D38" s="377"/>
      <c r="E38" s="417">
        <v>24</v>
      </c>
      <c r="F38" s="418"/>
      <c r="G38" s="419"/>
      <c r="H38" s="402">
        <v>23.6</v>
      </c>
      <c r="I38" s="403"/>
      <c r="J38" s="404"/>
      <c r="K38" s="6"/>
      <c r="L38" s="6"/>
      <c r="M38" s="6"/>
      <c r="N38" s="387" t="s">
        <v>55</v>
      </c>
      <c r="O38" s="388"/>
      <c r="P38" s="388"/>
      <c r="Q38" s="389"/>
      <c r="R38" s="369">
        <v>1.5</v>
      </c>
      <c r="S38" s="370"/>
      <c r="T38" s="370"/>
      <c r="U38" s="371"/>
      <c r="V38" s="369">
        <v>1.75</v>
      </c>
      <c r="W38" s="370"/>
      <c r="X38" s="370"/>
      <c r="Y38" s="371"/>
      <c r="Z38" s="369">
        <v>2</v>
      </c>
      <c r="AA38" s="370"/>
      <c r="AB38" s="370"/>
      <c r="AC38" s="371"/>
      <c r="AD38" s="6"/>
    </row>
    <row r="39" spans="1:30" ht="17.25" customHeight="1">
      <c r="A39" s="6"/>
      <c r="B39" s="378" t="s">
        <v>56</v>
      </c>
      <c r="C39" s="379"/>
      <c r="D39" s="380"/>
      <c r="E39" s="414">
        <v>22.3</v>
      </c>
      <c r="F39" s="415"/>
      <c r="G39" s="416"/>
      <c r="H39" s="405">
        <v>21.7</v>
      </c>
      <c r="I39" s="406"/>
      <c r="J39" s="407"/>
      <c r="K39" s="6"/>
      <c r="L39" s="6"/>
      <c r="M39" s="6"/>
      <c r="N39" s="390" t="s">
        <v>56</v>
      </c>
      <c r="O39" s="391"/>
      <c r="P39" s="391"/>
      <c r="Q39" s="392"/>
      <c r="R39" s="366">
        <v>1.5</v>
      </c>
      <c r="S39" s="367"/>
      <c r="T39" s="367"/>
      <c r="U39" s="368"/>
      <c r="V39" s="366">
        <v>1.75</v>
      </c>
      <c r="W39" s="367"/>
      <c r="X39" s="367"/>
      <c r="Y39" s="368"/>
      <c r="Z39" s="366">
        <v>2</v>
      </c>
      <c r="AA39" s="367"/>
      <c r="AB39" s="367"/>
      <c r="AC39" s="368"/>
      <c r="AD39" s="6"/>
    </row>
    <row r="40" spans="1:30" ht="17.25" customHeight="1">
      <c r="A40" s="6"/>
      <c r="B40" s="375" t="s">
        <v>57</v>
      </c>
      <c r="C40" s="376"/>
      <c r="D40" s="377"/>
      <c r="E40" s="417">
        <v>21.5</v>
      </c>
      <c r="F40" s="418"/>
      <c r="G40" s="419"/>
      <c r="H40" s="402">
        <v>20.7</v>
      </c>
      <c r="I40" s="403"/>
      <c r="J40" s="404"/>
      <c r="K40" s="6"/>
      <c r="L40" s="6"/>
      <c r="M40" s="6"/>
      <c r="N40" s="387" t="s">
        <v>57</v>
      </c>
      <c r="O40" s="388"/>
      <c r="P40" s="388"/>
      <c r="Q40" s="389"/>
      <c r="R40" s="369">
        <v>1.5</v>
      </c>
      <c r="S40" s="370"/>
      <c r="T40" s="370"/>
      <c r="U40" s="371"/>
      <c r="V40" s="369">
        <v>1.75</v>
      </c>
      <c r="W40" s="370"/>
      <c r="X40" s="370"/>
      <c r="Y40" s="371"/>
      <c r="Z40" s="369">
        <v>2</v>
      </c>
      <c r="AA40" s="370"/>
      <c r="AB40" s="370"/>
      <c r="AC40" s="371"/>
      <c r="AD40" s="6"/>
    </row>
    <row r="41" spans="1:30" ht="17.25" customHeight="1" thickBot="1">
      <c r="A41" s="6"/>
      <c r="B41" s="381" t="s">
        <v>58</v>
      </c>
      <c r="C41" s="382"/>
      <c r="D41" s="383"/>
      <c r="E41" s="420">
        <v>21.5</v>
      </c>
      <c r="F41" s="421"/>
      <c r="G41" s="422"/>
      <c r="H41" s="411">
        <v>20.7</v>
      </c>
      <c r="I41" s="412"/>
      <c r="J41" s="413"/>
      <c r="K41" s="6"/>
      <c r="L41" s="6"/>
      <c r="M41" s="6"/>
      <c r="N41" s="354" t="s">
        <v>58</v>
      </c>
      <c r="O41" s="355"/>
      <c r="P41" s="355"/>
      <c r="Q41" s="356"/>
      <c r="R41" s="372">
        <v>1.3</v>
      </c>
      <c r="S41" s="373"/>
      <c r="T41" s="373"/>
      <c r="U41" s="374"/>
      <c r="V41" s="372">
        <v>1.5</v>
      </c>
      <c r="W41" s="373"/>
      <c r="X41" s="373"/>
      <c r="Y41" s="374"/>
      <c r="Z41" s="372">
        <v>1.7</v>
      </c>
      <c r="AA41" s="373"/>
      <c r="AB41" s="373"/>
      <c r="AC41" s="374"/>
      <c r="AD41" s="6"/>
    </row>
    <row r="42" spans="1:30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8"/>
      <c r="W42" s="79" t="s">
        <v>321</v>
      </c>
      <c r="X42" s="6"/>
      <c r="Y42" s="6"/>
      <c r="Z42" s="6"/>
      <c r="AA42" s="6"/>
      <c r="AB42" s="6"/>
      <c r="AC42" s="6"/>
      <c r="AD42" s="6"/>
    </row>
    <row r="43" spans="1:30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="51" customFormat="1" ht="14.25"/>
  </sheetData>
  <sheetProtection sheet="1"/>
  <mergeCells count="105">
    <mergeCell ref="E34:G34"/>
    <mergeCell ref="E35:G35"/>
    <mergeCell ref="E36:G36"/>
    <mergeCell ref="P12:R12"/>
    <mergeCell ref="K14:S15"/>
    <mergeCell ref="G5:H5"/>
    <mergeCell ref="G8:H8"/>
    <mergeCell ref="G15:H15"/>
    <mergeCell ref="L5:M5"/>
    <mergeCell ref="P18:R18"/>
    <mergeCell ref="H26:I26"/>
    <mergeCell ref="N26:O26"/>
    <mergeCell ref="B26:C26"/>
    <mergeCell ref="AA1:AC1"/>
    <mergeCell ref="G12:I12"/>
    <mergeCell ref="F17:J20"/>
    <mergeCell ref="Q5:R5"/>
    <mergeCell ref="Z5:AA5"/>
    <mergeCell ref="X8:Y8"/>
    <mergeCell ref="G10:H10"/>
    <mergeCell ref="B30:D30"/>
    <mergeCell ref="E30:G30"/>
    <mergeCell ref="H30:J30"/>
    <mergeCell ref="E31:G31"/>
    <mergeCell ref="E32:G32"/>
    <mergeCell ref="E33:G33"/>
    <mergeCell ref="E41:G41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E37:G37"/>
    <mergeCell ref="E38:G38"/>
    <mergeCell ref="E39:G39"/>
    <mergeCell ref="E40:G40"/>
    <mergeCell ref="N37:Q37"/>
    <mergeCell ref="N38:Q38"/>
    <mergeCell ref="N39:Q39"/>
    <mergeCell ref="N40:Q40"/>
    <mergeCell ref="H40:J40"/>
    <mergeCell ref="H41:J41"/>
    <mergeCell ref="R31:U31"/>
    <mergeCell ref="R32:U32"/>
    <mergeCell ref="R33:U33"/>
    <mergeCell ref="R34:U34"/>
    <mergeCell ref="R35:U35"/>
    <mergeCell ref="R36:U36"/>
    <mergeCell ref="R37:U37"/>
    <mergeCell ref="R38:U38"/>
    <mergeCell ref="R41:U41"/>
    <mergeCell ref="V37:Y37"/>
    <mergeCell ref="V38:Y38"/>
    <mergeCell ref="V39:Y39"/>
    <mergeCell ref="V40:Y40"/>
    <mergeCell ref="N30:Q30"/>
    <mergeCell ref="R30:U30"/>
    <mergeCell ref="V30:Y30"/>
    <mergeCell ref="V31:Y31"/>
    <mergeCell ref="V32:Y32"/>
    <mergeCell ref="V33:Y33"/>
    <mergeCell ref="R39:U39"/>
    <mergeCell ref="R40:U40"/>
    <mergeCell ref="B37:D37"/>
    <mergeCell ref="V41:Y41"/>
    <mergeCell ref="Z31:AC31"/>
    <mergeCell ref="Z30:AC30"/>
    <mergeCell ref="Z32:AC32"/>
    <mergeCell ref="Z33:AC33"/>
    <mergeCell ref="Z34:AC34"/>
    <mergeCell ref="Z35:AC35"/>
    <mergeCell ref="Z36:AC36"/>
    <mergeCell ref="Z37:AC37"/>
    <mergeCell ref="B31:D31"/>
    <mergeCell ref="B32:D32"/>
    <mergeCell ref="B33:D33"/>
    <mergeCell ref="B34:D34"/>
    <mergeCell ref="B35:D35"/>
    <mergeCell ref="B36:D36"/>
    <mergeCell ref="V34:Y34"/>
    <mergeCell ref="V36:Y36"/>
    <mergeCell ref="B38:D38"/>
    <mergeCell ref="B39:D39"/>
    <mergeCell ref="B40:D40"/>
    <mergeCell ref="B41:D41"/>
    <mergeCell ref="N31:Q31"/>
    <mergeCell ref="N32:Q32"/>
    <mergeCell ref="N33:Q33"/>
    <mergeCell ref="N34:Q34"/>
    <mergeCell ref="N35:Q35"/>
    <mergeCell ref="N36:Q36"/>
    <mergeCell ref="N41:Q41"/>
    <mergeCell ref="S1:U1"/>
    <mergeCell ref="T26:W26"/>
    <mergeCell ref="T19:X20"/>
    <mergeCell ref="W13:Z15"/>
    <mergeCell ref="Z39:AC39"/>
    <mergeCell ref="Z40:AC40"/>
    <mergeCell ref="Z41:AC41"/>
    <mergeCell ref="Z38:AC38"/>
    <mergeCell ref="V35:Y35"/>
  </mergeCells>
  <printOptions horizontalCentered="1"/>
  <pageMargins left="0.7086614173228347" right="0.7086614173228347" top="0.5511811023622047" bottom="0.35433070866141736" header="0.31496062992125984" footer="0.31496062992125984"/>
  <pageSetup horizontalDpi="300" verticalDpi="300" orientation="landscape" paperSize="9" r:id="rId1"/>
  <headerFooter>
    <oddFooter>&amp;C- 41 -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32"/>
  <sheetViews>
    <sheetView view="pageBreakPreview" zoomScale="60" zoomScaleNormal="70" zoomScalePageLayoutView="0" workbookViewId="0" topLeftCell="A1">
      <selection activeCell="I9" sqref="I9:J9"/>
    </sheetView>
  </sheetViews>
  <sheetFormatPr defaultColWidth="3.140625" defaultRowHeight="15"/>
  <cols>
    <col min="1" max="11" width="3.140625" style="0" customWidth="1"/>
    <col min="12" max="12" width="3.421875" style="0" customWidth="1"/>
    <col min="13" max="13" width="1.421875" style="0" customWidth="1"/>
    <col min="14" max="29" width="3.140625" style="0" customWidth="1"/>
    <col min="30" max="30" width="1.57421875" style="0" customWidth="1"/>
    <col min="31" max="31" width="4.28125" style="0" customWidth="1"/>
    <col min="32" max="32" width="3.140625" style="0" customWidth="1"/>
    <col min="33" max="33" width="1.7109375" style="0" customWidth="1"/>
    <col min="34" max="36" width="3.140625" style="0" customWidth="1"/>
    <col min="37" max="37" width="4.00390625" style="0" customWidth="1"/>
    <col min="38" max="42" width="3.140625" style="0" customWidth="1"/>
    <col min="43" max="43" width="6.421875" style="0" customWidth="1"/>
    <col min="44" max="44" width="3.140625" style="90" customWidth="1"/>
  </cols>
  <sheetData>
    <row r="1" spans="1:43" ht="33.75" customHeight="1" thickBot="1">
      <c r="A1" s="2"/>
      <c r="B1" s="2"/>
      <c r="C1" s="2"/>
      <c r="D1" s="2"/>
      <c r="E1" s="2"/>
      <c r="F1" s="2"/>
      <c r="G1" s="2"/>
      <c r="H1" s="2"/>
      <c r="I1" s="106"/>
      <c r="J1" s="107"/>
      <c r="K1" s="108" t="s">
        <v>80</v>
      </c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40"/>
      <c r="AH1" s="2"/>
      <c r="AI1" s="2"/>
      <c r="AJ1" s="2"/>
      <c r="AK1" s="2"/>
      <c r="AL1" s="109"/>
      <c r="AM1" s="110" t="s">
        <v>104</v>
      </c>
      <c r="AN1" s="111"/>
      <c r="AO1" s="111"/>
      <c r="AP1" s="112"/>
      <c r="AQ1" s="2"/>
    </row>
    <row r="2" spans="1:43" ht="20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>
      <c r="A3" s="463" t="s">
        <v>81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5"/>
      <c r="U3" s="2"/>
      <c r="V3" s="2"/>
      <c r="W3" s="2"/>
      <c r="X3" s="2"/>
      <c r="Y3" s="2"/>
      <c r="Z3" s="2"/>
      <c r="AA3" s="2"/>
      <c r="AB3" s="2"/>
      <c r="AC3" s="474" t="s">
        <v>322</v>
      </c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6"/>
    </row>
    <row r="4" spans="1:43" ht="20.25" customHeight="1" thickBot="1">
      <c r="A4" s="93" t="s">
        <v>69</v>
      </c>
      <c r="B4" s="5" t="s">
        <v>78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77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478"/>
    </row>
    <row r="5" spans="1:43" ht="20.25" customHeight="1" thickBot="1">
      <c r="A5" s="471" t="s">
        <v>82</v>
      </c>
      <c r="B5" s="472"/>
      <c r="C5" s="472"/>
      <c r="D5" s="472"/>
      <c r="E5" s="472"/>
      <c r="F5" s="472"/>
      <c r="G5" s="473"/>
      <c r="H5" s="85" t="s">
        <v>90</v>
      </c>
      <c r="I5" s="86"/>
      <c r="J5" s="86"/>
      <c r="K5" s="86"/>
      <c r="L5" s="87"/>
      <c r="M5" s="85"/>
      <c r="N5" s="86" t="s">
        <v>92</v>
      </c>
      <c r="O5" s="86"/>
      <c r="P5" s="86"/>
      <c r="Q5" s="86"/>
      <c r="R5" s="86"/>
      <c r="S5" s="86"/>
      <c r="T5" s="86"/>
      <c r="U5" s="87"/>
      <c r="V5" s="85"/>
      <c r="W5" s="88" t="s">
        <v>120</v>
      </c>
      <c r="X5" s="86"/>
      <c r="Y5" s="86"/>
      <c r="Z5" s="86"/>
      <c r="AA5" s="89"/>
      <c r="AB5" s="2"/>
      <c r="AC5" s="477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478"/>
    </row>
    <row r="6" spans="1:43" ht="20.25" customHeight="1">
      <c r="A6" s="113" t="s">
        <v>83</v>
      </c>
      <c r="B6" s="114"/>
      <c r="C6" s="114"/>
      <c r="D6" s="114"/>
      <c r="E6" s="114"/>
      <c r="F6" s="114"/>
      <c r="G6" s="115"/>
      <c r="H6" s="116"/>
      <c r="I6" s="505">
        <v>350</v>
      </c>
      <c r="J6" s="505"/>
      <c r="K6" s="114"/>
      <c r="L6" s="115" t="s">
        <v>91</v>
      </c>
      <c r="M6" s="116"/>
      <c r="N6" s="114"/>
      <c r="O6" s="114" t="s">
        <v>29</v>
      </c>
      <c r="P6" s="117"/>
      <c r="Q6" s="501">
        <v>40</v>
      </c>
      <c r="R6" s="501"/>
      <c r="S6" s="114"/>
      <c r="T6" s="114" t="s">
        <v>15</v>
      </c>
      <c r="U6" s="115"/>
      <c r="V6" s="116"/>
      <c r="W6" s="114" t="s">
        <v>32</v>
      </c>
      <c r="X6" s="491">
        <f>I6*Q6/100</f>
        <v>140</v>
      </c>
      <c r="Y6" s="491"/>
      <c r="Z6" s="114" t="s">
        <v>15</v>
      </c>
      <c r="AA6" s="118"/>
      <c r="AB6" s="2"/>
      <c r="AC6" s="477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478"/>
    </row>
    <row r="7" spans="1:43" ht="20.25" customHeight="1">
      <c r="A7" s="119" t="s">
        <v>84</v>
      </c>
      <c r="B7" s="111"/>
      <c r="C7" s="111"/>
      <c r="D7" s="111"/>
      <c r="E7" s="111"/>
      <c r="F7" s="111"/>
      <c r="G7" s="112"/>
      <c r="H7" s="109"/>
      <c r="I7" s="494">
        <v>0</v>
      </c>
      <c r="J7" s="494"/>
      <c r="K7" s="111"/>
      <c r="L7" s="112" t="s">
        <v>91</v>
      </c>
      <c r="M7" s="109"/>
      <c r="N7" s="111"/>
      <c r="O7" s="111" t="s">
        <v>29</v>
      </c>
      <c r="P7" s="120"/>
      <c r="Q7" s="502">
        <v>45</v>
      </c>
      <c r="R7" s="502"/>
      <c r="S7" s="111"/>
      <c r="T7" s="111" t="s">
        <v>15</v>
      </c>
      <c r="U7" s="112"/>
      <c r="V7" s="109"/>
      <c r="W7" s="111" t="s">
        <v>32</v>
      </c>
      <c r="X7" s="503">
        <f aca="true" t="shared" si="0" ref="X7:X12">I7*Q7/100</f>
        <v>0</v>
      </c>
      <c r="Y7" s="503"/>
      <c r="Z7" s="111" t="s">
        <v>15</v>
      </c>
      <c r="AA7" s="121"/>
      <c r="AB7" s="2"/>
      <c r="AC7" s="477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478"/>
    </row>
    <row r="8" spans="1:43" ht="20.25" customHeight="1">
      <c r="A8" s="119" t="s">
        <v>85</v>
      </c>
      <c r="B8" s="111"/>
      <c r="C8" s="111"/>
      <c r="D8" s="111"/>
      <c r="E8" s="111"/>
      <c r="F8" s="111"/>
      <c r="G8" s="112"/>
      <c r="H8" s="109"/>
      <c r="I8" s="494">
        <v>0</v>
      </c>
      <c r="J8" s="494"/>
      <c r="K8" s="111"/>
      <c r="L8" s="112" t="s">
        <v>91</v>
      </c>
      <c r="M8" s="109"/>
      <c r="N8" s="111"/>
      <c r="O8" s="111" t="s">
        <v>29</v>
      </c>
      <c r="P8" s="120"/>
      <c r="Q8" s="502">
        <v>109</v>
      </c>
      <c r="R8" s="502"/>
      <c r="S8" s="111"/>
      <c r="T8" s="111" t="s">
        <v>15</v>
      </c>
      <c r="U8" s="112"/>
      <c r="V8" s="109"/>
      <c r="W8" s="111" t="s">
        <v>32</v>
      </c>
      <c r="X8" s="503">
        <f t="shared" si="0"/>
        <v>0</v>
      </c>
      <c r="Y8" s="503"/>
      <c r="Z8" s="111" t="s">
        <v>15</v>
      </c>
      <c r="AA8" s="121"/>
      <c r="AB8" s="2"/>
      <c r="AC8" s="477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478"/>
    </row>
    <row r="9" spans="1:43" ht="20.25" customHeight="1">
      <c r="A9" s="119" t="s">
        <v>86</v>
      </c>
      <c r="B9" s="111"/>
      <c r="C9" s="111"/>
      <c r="D9" s="111"/>
      <c r="E9" s="111"/>
      <c r="F9" s="111"/>
      <c r="G9" s="112"/>
      <c r="H9" s="109"/>
      <c r="I9" s="494">
        <v>0</v>
      </c>
      <c r="J9" s="494"/>
      <c r="K9" s="111"/>
      <c r="L9" s="112" t="s">
        <v>91</v>
      </c>
      <c r="M9" s="109"/>
      <c r="N9" s="111"/>
      <c r="O9" s="111" t="s">
        <v>29</v>
      </c>
      <c r="P9" s="120"/>
      <c r="Q9" s="502">
        <v>73</v>
      </c>
      <c r="R9" s="502"/>
      <c r="S9" s="111"/>
      <c r="T9" s="111" t="s">
        <v>15</v>
      </c>
      <c r="U9" s="112"/>
      <c r="V9" s="109"/>
      <c r="W9" s="111" t="s">
        <v>32</v>
      </c>
      <c r="X9" s="503">
        <f t="shared" si="0"/>
        <v>0</v>
      </c>
      <c r="Y9" s="503"/>
      <c r="Z9" s="111" t="s">
        <v>15</v>
      </c>
      <c r="AA9" s="121"/>
      <c r="AB9" s="2"/>
      <c r="AC9" s="477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478"/>
    </row>
    <row r="10" spans="1:43" ht="20.25" customHeight="1" thickBot="1">
      <c r="A10" s="119" t="s">
        <v>87</v>
      </c>
      <c r="B10" s="111"/>
      <c r="C10" s="111"/>
      <c r="D10" s="111"/>
      <c r="E10" s="111"/>
      <c r="F10" s="111"/>
      <c r="G10" s="112"/>
      <c r="H10" s="109"/>
      <c r="I10" s="494">
        <v>0</v>
      </c>
      <c r="J10" s="494"/>
      <c r="K10" s="111"/>
      <c r="L10" s="112" t="s">
        <v>91</v>
      </c>
      <c r="M10" s="109"/>
      <c r="N10" s="111"/>
      <c r="O10" s="111" t="s">
        <v>29</v>
      </c>
      <c r="P10" s="120"/>
      <c r="Q10" s="502">
        <v>156</v>
      </c>
      <c r="R10" s="502"/>
      <c r="S10" s="111"/>
      <c r="T10" s="111" t="s">
        <v>15</v>
      </c>
      <c r="U10" s="112"/>
      <c r="V10" s="109"/>
      <c r="W10" s="111" t="s">
        <v>32</v>
      </c>
      <c r="X10" s="503">
        <f t="shared" si="0"/>
        <v>0</v>
      </c>
      <c r="Y10" s="503"/>
      <c r="Z10" s="111" t="s">
        <v>15</v>
      </c>
      <c r="AA10" s="121"/>
      <c r="AB10" s="2"/>
      <c r="AC10" s="479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1"/>
    </row>
    <row r="11" spans="1:43" ht="20.25" customHeight="1">
      <c r="A11" s="119" t="s">
        <v>88</v>
      </c>
      <c r="B11" s="111"/>
      <c r="C11" s="111"/>
      <c r="D11" s="111"/>
      <c r="E11" s="111"/>
      <c r="F11" s="111"/>
      <c r="G11" s="112"/>
      <c r="H11" s="109"/>
      <c r="I11" s="494">
        <v>0</v>
      </c>
      <c r="J11" s="494"/>
      <c r="K11" s="111"/>
      <c r="L11" s="112" t="s">
        <v>91</v>
      </c>
      <c r="M11" s="109"/>
      <c r="N11" s="111"/>
      <c r="O11" s="111" t="s">
        <v>29</v>
      </c>
      <c r="P11" s="120"/>
      <c r="Q11" s="502">
        <v>146</v>
      </c>
      <c r="R11" s="502"/>
      <c r="S11" s="111"/>
      <c r="T11" s="111" t="s">
        <v>15</v>
      </c>
      <c r="U11" s="112"/>
      <c r="V11" s="109"/>
      <c r="W11" s="111" t="s">
        <v>32</v>
      </c>
      <c r="X11" s="503">
        <f t="shared" si="0"/>
        <v>0</v>
      </c>
      <c r="Y11" s="503"/>
      <c r="Z11" s="111" t="s">
        <v>15</v>
      </c>
      <c r="AA11" s="12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20.25" customHeight="1" thickBot="1">
      <c r="A12" s="122" t="s">
        <v>89</v>
      </c>
      <c r="B12" s="123"/>
      <c r="C12" s="123"/>
      <c r="D12" s="123"/>
      <c r="E12" s="123"/>
      <c r="F12" s="123"/>
      <c r="G12" s="124"/>
      <c r="H12" s="125"/>
      <c r="I12" s="504">
        <v>0</v>
      </c>
      <c r="J12" s="504"/>
      <c r="K12" s="123"/>
      <c r="L12" s="124" t="s">
        <v>91</v>
      </c>
      <c r="M12" s="125"/>
      <c r="N12" s="123"/>
      <c r="O12" s="123" t="s">
        <v>29</v>
      </c>
      <c r="P12" s="126"/>
      <c r="Q12" s="508">
        <v>237</v>
      </c>
      <c r="R12" s="508"/>
      <c r="S12" s="123"/>
      <c r="T12" s="123" t="s">
        <v>15</v>
      </c>
      <c r="U12" s="124"/>
      <c r="V12" s="125"/>
      <c r="W12" s="123" t="s">
        <v>32</v>
      </c>
      <c r="X12" s="468">
        <f t="shared" si="0"/>
        <v>0</v>
      </c>
      <c r="Y12" s="468"/>
      <c r="Z12" s="123" t="s">
        <v>15</v>
      </c>
      <c r="AA12" s="127"/>
      <c r="AB12" s="2"/>
      <c r="AC12" s="2"/>
      <c r="AD12" s="128" t="s">
        <v>94</v>
      </c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30"/>
      <c r="AQ12" s="2"/>
    </row>
    <row r="13" spans="1:43" ht="20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31"/>
      <c r="W13" s="132" t="s">
        <v>93</v>
      </c>
      <c r="X13" s="132"/>
      <c r="Y13" s="132"/>
      <c r="Z13" s="132"/>
      <c r="AA13" s="133"/>
      <c r="AB13" s="506" t="s">
        <v>256</v>
      </c>
      <c r="AC13" s="507"/>
      <c r="AD13" s="134" t="s">
        <v>95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35"/>
      <c r="AQ13" s="2"/>
    </row>
    <row r="14" spans="1:43" ht="20.2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22"/>
      <c r="W14" s="469">
        <f>SUM(X6:Y12)</f>
        <v>140</v>
      </c>
      <c r="X14" s="470"/>
      <c r="Y14" s="470"/>
      <c r="Z14" s="123" t="s">
        <v>15</v>
      </c>
      <c r="AA14" s="127"/>
      <c r="AB14" s="506"/>
      <c r="AC14" s="507"/>
      <c r="AD14" s="136" t="s">
        <v>105</v>
      </c>
      <c r="AE14" s="491">
        <f>W14</f>
        <v>140</v>
      </c>
      <c r="AF14" s="492"/>
      <c r="AG14" s="137" t="s">
        <v>106</v>
      </c>
      <c r="AH14" s="114" t="s">
        <v>119</v>
      </c>
      <c r="AI14" s="114"/>
      <c r="AJ14" s="114"/>
      <c r="AK14" s="114"/>
      <c r="AL14" s="114" t="s">
        <v>105</v>
      </c>
      <c r="AM14" s="493">
        <f>W14/235</f>
        <v>0.5957446808510638</v>
      </c>
      <c r="AN14" s="493"/>
      <c r="AO14" s="114" t="s">
        <v>96</v>
      </c>
      <c r="AP14" s="115" t="s">
        <v>106</v>
      </c>
      <c r="AQ14" s="2"/>
    </row>
    <row r="15" spans="1:43" ht="14.2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8" thickBot="1">
      <c r="A16" s="139"/>
      <c r="B16" s="312" t="s">
        <v>97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3.5">
      <c r="A17" s="2"/>
      <c r="B17" s="2"/>
      <c r="C17" s="2"/>
      <c r="D17" s="2"/>
      <c r="F17" s="2"/>
      <c r="G17" s="2"/>
      <c r="H17" s="2"/>
      <c r="I17" s="2"/>
      <c r="J17" s="2"/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482" t="s">
        <v>257</v>
      </c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  <c r="AM17" s="483"/>
      <c r="AN17" s="484"/>
      <c r="AO17" s="2"/>
      <c r="AP17" s="2"/>
      <c r="AQ17" s="2"/>
    </row>
    <row r="18" spans="1:43" ht="13.5">
      <c r="A18" s="2"/>
      <c r="B18" s="12"/>
      <c r="C18" s="495" t="s">
        <v>98</v>
      </c>
      <c r="D18" s="496"/>
      <c r="E18" s="496"/>
      <c r="F18" s="496"/>
      <c r="G18" s="497"/>
      <c r="H18" s="2"/>
      <c r="I18" s="495" t="s">
        <v>100</v>
      </c>
      <c r="J18" s="496"/>
      <c r="K18" s="496"/>
      <c r="L18" s="496"/>
      <c r="M18" s="496"/>
      <c r="N18" s="496"/>
      <c r="O18" s="497"/>
      <c r="P18" s="2"/>
      <c r="Q18" s="495" t="s">
        <v>102</v>
      </c>
      <c r="R18" s="496"/>
      <c r="S18" s="496"/>
      <c r="T18" s="496"/>
      <c r="U18" s="497"/>
      <c r="V18" s="2"/>
      <c r="W18" s="2"/>
      <c r="X18" s="2"/>
      <c r="Y18" s="485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7"/>
      <c r="AO18" s="2"/>
      <c r="AP18" s="2"/>
      <c r="AQ18" s="2"/>
    </row>
    <row r="19" spans="1:43" ht="13.5">
      <c r="A19" s="2"/>
      <c r="B19" s="12"/>
      <c r="C19" s="498" t="s">
        <v>99</v>
      </c>
      <c r="D19" s="499"/>
      <c r="E19" s="499"/>
      <c r="F19" s="499"/>
      <c r="G19" s="500"/>
      <c r="H19" s="2"/>
      <c r="I19" s="498" t="s">
        <v>101</v>
      </c>
      <c r="J19" s="499"/>
      <c r="K19" s="499"/>
      <c r="L19" s="499"/>
      <c r="M19" s="499"/>
      <c r="N19" s="499"/>
      <c r="O19" s="500"/>
      <c r="P19" s="2"/>
      <c r="Q19" s="498" t="s">
        <v>103</v>
      </c>
      <c r="R19" s="499"/>
      <c r="S19" s="499"/>
      <c r="T19" s="499"/>
      <c r="U19" s="500"/>
      <c r="V19" s="2"/>
      <c r="W19" s="2"/>
      <c r="X19" s="2"/>
      <c r="Y19" s="485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7"/>
      <c r="AO19" s="2"/>
      <c r="AP19" s="2"/>
      <c r="AQ19" s="2"/>
    </row>
    <row r="20" spans="1:43" ht="13.5">
      <c r="A20" s="2"/>
      <c r="B20" s="2"/>
      <c r="C20" s="2"/>
      <c r="D20" s="2"/>
      <c r="E20" s="226" t="s">
        <v>252</v>
      </c>
      <c r="F20" s="2"/>
      <c r="G20" s="2"/>
      <c r="H20" s="2"/>
      <c r="I20" s="2"/>
      <c r="J20" s="2"/>
      <c r="K20" s="2"/>
      <c r="L20" s="227" t="s">
        <v>251</v>
      </c>
      <c r="M20" s="2"/>
      <c r="N20" s="2"/>
      <c r="O20" s="2"/>
      <c r="P20" s="2"/>
      <c r="Q20" s="2"/>
      <c r="R20" s="2"/>
      <c r="S20" s="227" t="s">
        <v>251</v>
      </c>
      <c r="T20" s="2"/>
      <c r="U20" s="2"/>
      <c r="V20" s="2"/>
      <c r="W20" s="2"/>
      <c r="X20" s="2"/>
      <c r="Y20" s="485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7"/>
      <c r="AO20" s="2"/>
      <c r="AP20" s="2"/>
      <c r="AQ20" s="2"/>
    </row>
    <row r="21" spans="1:43" ht="13.5">
      <c r="A21" s="2"/>
      <c r="B21" s="12"/>
      <c r="C21" s="142" t="s">
        <v>114</v>
      </c>
      <c r="D21" s="143"/>
      <c r="E21" s="143"/>
      <c r="F21" s="143"/>
      <c r="G21" s="144"/>
      <c r="H21" s="2"/>
      <c r="I21" s="142" t="s">
        <v>114</v>
      </c>
      <c r="J21" s="143"/>
      <c r="K21" s="143"/>
      <c r="L21" s="143"/>
      <c r="M21" s="143"/>
      <c r="N21" s="143"/>
      <c r="O21" s="144"/>
      <c r="P21" s="2"/>
      <c r="Q21" s="142" t="s">
        <v>113</v>
      </c>
      <c r="R21" s="143"/>
      <c r="S21" s="143"/>
      <c r="T21" s="143"/>
      <c r="U21" s="144"/>
      <c r="V21" s="2"/>
      <c r="W21" s="2"/>
      <c r="X21" s="2"/>
      <c r="Y21" s="485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7"/>
      <c r="AO21" s="2"/>
      <c r="AP21" s="2"/>
      <c r="AQ21" s="2"/>
    </row>
    <row r="22" spans="1:43" ht="13.5">
      <c r="A22" s="2"/>
      <c r="B22" s="12"/>
      <c r="C22" s="145" t="s">
        <v>121</v>
      </c>
      <c r="D22" s="146"/>
      <c r="E22" s="146"/>
      <c r="F22" s="146"/>
      <c r="G22" s="147"/>
      <c r="H22" s="2"/>
      <c r="I22" s="145" t="s">
        <v>107</v>
      </c>
      <c r="J22" s="146"/>
      <c r="K22" s="146"/>
      <c r="L22" s="146"/>
      <c r="M22" s="146"/>
      <c r="N22" s="146"/>
      <c r="O22" s="147"/>
      <c r="P22" s="2"/>
      <c r="Q22" s="145" t="s">
        <v>112</v>
      </c>
      <c r="R22" s="146"/>
      <c r="S22" s="146"/>
      <c r="T22" s="146"/>
      <c r="U22" s="147"/>
      <c r="V22" s="2"/>
      <c r="W22" s="2"/>
      <c r="X22" s="2"/>
      <c r="Y22" s="485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7"/>
      <c r="AO22" s="2"/>
      <c r="AP22" s="2"/>
      <c r="AQ22" s="2"/>
    </row>
    <row r="23" spans="1:43" ht="13.5">
      <c r="A23" s="2"/>
      <c r="B23" s="12"/>
      <c r="C23" s="145" t="s">
        <v>118</v>
      </c>
      <c r="D23" s="146"/>
      <c r="E23" s="146"/>
      <c r="F23" s="146"/>
      <c r="G23" s="147"/>
      <c r="H23" s="2"/>
      <c r="I23" s="145" t="s">
        <v>115</v>
      </c>
      <c r="J23" s="146"/>
      <c r="K23" s="146"/>
      <c r="L23" s="146"/>
      <c r="M23" s="146"/>
      <c r="N23" s="146"/>
      <c r="O23" s="147"/>
      <c r="P23" s="2"/>
      <c r="Q23" s="145"/>
      <c r="R23" s="146"/>
      <c r="S23" s="146"/>
      <c r="T23" s="146"/>
      <c r="U23" s="147"/>
      <c r="V23" s="2"/>
      <c r="W23" s="2"/>
      <c r="X23" s="2"/>
      <c r="Y23" s="485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7"/>
      <c r="AO23" s="2"/>
      <c r="AP23" s="2"/>
      <c r="AQ23" s="2"/>
    </row>
    <row r="24" spans="1:43" ht="13.5">
      <c r="A24" s="2"/>
      <c r="B24" s="12"/>
      <c r="C24" s="145" t="s">
        <v>111</v>
      </c>
      <c r="D24" s="146"/>
      <c r="E24" s="146"/>
      <c r="F24" s="146"/>
      <c r="G24" s="147"/>
      <c r="H24" s="2"/>
      <c r="I24" s="145" t="s">
        <v>108</v>
      </c>
      <c r="J24" s="146"/>
      <c r="K24" s="146"/>
      <c r="L24" s="146"/>
      <c r="M24" s="146"/>
      <c r="N24" s="146"/>
      <c r="O24" s="147"/>
      <c r="P24" s="2"/>
      <c r="Q24" s="145"/>
      <c r="R24" s="146"/>
      <c r="S24" s="146"/>
      <c r="T24" s="146"/>
      <c r="U24" s="147"/>
      <c r="V24" s="2"/>
      <c r="W24" s="2"/>
      <c r="X24" s="2"/>
      <c r="Y24" s="485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7"/>
      <c r="AO24" s="2"/>
      <c r="AP24" s="2"/>
      <c r="AQ24" s="2"/>
    </row>
    <row r="25" spans="1:43" ht="13.5">
      <c r="A25" s="2"/>
      <c r="B25" s="12"/>
      <c r="C25" s="145"/>
      <c r="D25" s="146"/>
      <c r="E25" s="146"/>
      <c r="F25" s="146"/>
      <c r="G25" s="147"/>
      <c r="H25" s="2"/>
      <c r="I25" s="145" t="s">
        <v>116</v>
      </c>
      <c r="J25" s="146"/>
      <c r="K25" s="146"/>
      <c r="L25" s="146"/>
      <c r="M25" s="146"/>
      <c r="N25" s="146"/>
      <c r="O25" s="147"/>
      <c r="P25" s="2"/>
      <c r="Q25" s="145"/>
      <c r="R25" s="146"/>
      <c r="S25" s="146"/>
      <c r="T25" s="146"/>
      <c r="U25" s="147"/>
      <c r="V25" s="2"/>
      <c r="W25" s="2"/>
      <c r="X25" s="2"/>
      <c r="Y25" s="485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7"/>
      <c r="AO25" s="2"/>
      <c r="AP25" s="2"/>
      <c r="AQ25" s="2"/>
    </row>
    <row r="26" spans="1:43" ht="13.5">
      <c r="A26" s="2"/>
      <c r="B26" s="12"/>
      <c r="C26" s="145"/>
      <c r="D26" s="146"/>
      <c r="E26" s="146"/>
      <c r="F26" s="146"/>
      <c r="G26" s="147"/>
      <c r="H26" s="2"/>
      <c r="I26" s="145" t="s">
        <v>109</v>
      </c>
      <c r="J26" s="146"/>
      <c r="K26" s="146"/>
      <c r="L26" s="146"/>
      <c r="M26" s="146"/>
      <c r="N26" s="146"/>
      <c r="O26" s="147"/>
      <c r="P26" s="2"/>
      <c r="Q26" s="145"/>
      <c r="R26" s="146"/>
      <c r="S26" s="146"/>
      <c r="T26" s="146"/>
      <c r="U26" s="147"/>
      <c r="V26" s="2"/>
      <c r="W26" s="2"/>
      <c r="X26" s="2"/>
      <c r="Y26" s="485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7"/>
      <c r="AO26" s="2"/>
      <c r="AP26" s="2"/>
      <c r="AQ26" s="2"/>
    </row>
    <row r="27" spans="1:43" ht="14.25" thickBot="1">
      <c r="A27" s="2"/>
      <c r="B27" s="12"/>
      <c r="C27" s="145"/>
      <c r="D27" s="146"/>
      <c r="E27" s="146"/>
      <c r="F27" s="146"/>
      <c r="G27" s="147"/>
      <c r="H27" s="2"/>
      <c r="I27" s="145" t="s">
        <v>117</v>
      </c>
      <c r="J27" s="146"/>
      <c r="K27" s="146"/>
      <c r="L27" s="146"/>
      <c r="M27" s="146"/>
      <c r="N27" s="146"/>
      <c r="O27" s="147"/>
      <c r="P27" s="2"/>
      <c r="Q27" s="145"/>
      <c r="R27" s="146"/>
      <c r="S27" s="146"/>
      <c r="T27" s="146"/>
      <c r="U27" s="147"/>
      <c r="V27" s="2"/>
      <c r="W27" s="2"/>
      <c r="X27" s="2"/>
      <c r="Y27" s="488"/>
      <c r="Z27" s="489"/>
      <c r="AA27" s="489"/>
      <c r="AB27" s="489"/>
      <c r="AC27" s="489"/>
      <c r="AD27" s="489"/>
      <c r="AE27" s="489"/>
      <c r="AF27" s="489"/>
      <c r="AG27" s="489"/>
      <c r="AH27" s="489"/>
      <c r="AI27" s="489"/>
      <c r="AJ27" s="489"/>
      <c r="AK27" s="489"/>
      <c r="AL27" s="489"/>
      <c r="AM27" s="489"/>
      <c r="AN27" s="490"/>
      <c r="AO27" s="2"/>
      <c r="AP27" s="2"/>
      <c r="AQ27" s="2"/>
    </row>
    <row r="28" spans="1:43" ht="13.5">
      <c r="A28" s="2"/>
      <c r="B28" s="12"/>
      <c r="C28" s="148"/>
      <c r="D28" s="149"/>
      <c r="E28" s="149"/>
      <c r="F28" s="149"/>
      <c r="G28" s="150"/>
      <c r="H28" s="2"/>
      <c r="I28" s="148" t="s">
        <v>110</v>
      </c>
      <c r="J28" s="149"/>
      <c r="K28" s="149"/>
      <c r="L28" s="149"/>
      <c r="M28" s="149"/>
      <c r="N28" s="149"/>
      <c r="O28" s="150"/>
      <c r="P28" s="2"/>
      <c r="Q28" s="148"/>
      <c r="R28" s="149"/>
      <c r="S28" s="149"/>
      <c r="T28" s="149"/>
      <c r="U28" s="150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3.5" customHeight="1">
      <c r="A31" s="2"/>
      <c r="B31" s="2"/>
      <c r="C31" s="2"/>
      <c r="D31" s="138"/>
      <c r="E31" s="138"/>
      <c r="F31" s="138"/>
      <c r="G31" s="138"/>
      <c r="H31" s="466" t="s">
        <v>123</v>
      </c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66"/>
      <c r="AJ31" s="466"/>
      <c r="AK31" s="466"/>
      <c r="AL31" s="466"/>
      <c r="AM31" s="466"/>
      <c r="AN31" s="466"/>
      <c r="AO31" s="466"/>
      <c r="AP31" s="466"/>
      <c r="AQ31" s="466"/>
    </row>
    <row r="32" spans="1:43" ht="13.5">
      <c r="A32" s="2"/>
      <c r="B32" s="2"/>
      <c r="C32" s="2"/>
      <c r="D32" s="2"/>
      <c r="E32" s="2"/>
      <c r="F32" s="2"/>
      <c r="G32" s="2"/>
      <c r="H32" s="467" t="s">
        <v>122</v>
      </c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</row>
    <row r="33" s="90" customFormat="1" ht="13.5"/>
  </sheetData>
  <sheetProtection sheet="1"/>
  <mergeCells count="37">
    <mergeCell ref="Q9:R9"/>
    <mergeCell ref="Q10:R10"/>
    <mergeCell ref="Q11:R11"/>
    <mergeCell ref="AB13:AC14"/>
    <mergeCell ref="X6:Y6"/>
    <mergeCell ref="X7:Y7"/>
    <mergeCell ref="X9:Y9"/>
    <mergeCell ref="X8:Y8"/>
    <mergeCell ref="X10:Y10"/>
    <mergeCell ref="Q12:R12"/>
    <mergeCell ref="Q6:R6"/>
    <mergeCell ref="Q7:R7"/>
    <mergeCell ref="X11:Y11"/>
    <mergeCell ref="Q8:R8"/>
    <mergeCell ref="I12:J12"/>
    <mergeCell ref="I6:J6"/>
    <mergeCell ref="I7:J7"/>
    <mergeCell ref="I8:J8"/>
    <mergeCell ref="I9:J9"/>
    <mergeCell ref="I10:J10"/>
    <mergeCell ref="I11:J11"/>
    <mergeCell ref="C18:G18"/>
    <mergeCell ref="C19:G19"/>
    <mergeCell ref="I18:O18"/>
    <mergeCell ref="I19:O19"/>
    <mergeCell ref="Q18:U18"/>
    <mergeCell ref="Q19:U19"/>
    <mergeCell ref="A3:T3"/>
    <mergeCell ref="H31:AQ31"/>
    <mergeCell ref="H32:AQ32"/>
    <mergeCell ref="X12:Y12"/>
    <mergeCell ref="W14:Y14"/>
    <mergeCell ref="A5:G5"/>
    <mergeCell ref="AC3:AQ10"/>
    <mergeCell ref="Y17:AN27"/>
    <mergeCell ref="AE14:AF14"/>
    <mergeCell ref="AM14:AN14"/>
  </mergeCells>
  <printOptions/>
  <pageMargins left="0.7086614173228347" right="0.5118110236220472" top="0.5511811023622047" bottom="0.5511811023622047" header="0.31496062992125984" footer="0.31496062992125984"/>
  <pageSetup horizontalDpi="300" verticalDpi="300" orientation="landscape" paperSize="9" r:id="rId1"/>
  <headerFooter>
    <oddFooter>&amp;C- 45 -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view="pageBreakPreview" zoomScale="60" zoomScaleNormal="70" zoomScalePageLayoutView="0" workbookViewId="0" topLeftCell="A1">
      <selection activeCell="H12" sqref="H12"/>
    </sheetView>
  </sheetViews>
  <sheetFormatPr defaultColWidth="3.57421875" defaultRowHeight="15"/>
  <cols>
    <col min="1" max="1" width="3.7109375" style="0" customWidth="1"/>
    <col min="2" max="40" width="3.421875" style="0" customWidth="1"/>
    <col min="41" max="41" width="3.421875" style="90" customWidth="1"/>
    <col min="42" max="16384" width="3.421875" style="0" customWidth="1"/>
  </cols>
  <sheetData>
    <row r="1" spans="1:40" ht="26.25" thickBot="1">
      <c r="A1" s="2"/>
      <c r="B1" s="2"/>
      <c r="C1" s="2"/>
      <c r="D1" s="2"/>
      <c r="E1" s="2"/>
      <c r="F1" s="2"/>
      <c r="G1" s="2"/>
      <c r="H1" s="2"/>
      <c r="I1" s="92" t="s">
        <v>207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11" t="s">
        <v>323</v>
      </c>
      <c r="AI1" s="512"/>
      <c r="AJ1" s="512"/>
      <c r="AK1" s="512"/>
      <c r="AL1" s="513"/>
      <c r="AM1" s="2"/>
      <c r="AN1" s="2"/>
    </row>
    <row r="2" spans="1:40" ht="13.5">
      <c r="A2" s="2"/>
      <c r="B2" s="50" t="s">
        <v>69</v>
      </c>
      <c r="C2" s="5" t="s">
        <v>161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4.25" thickBot="1">
      <c r="A3" s="2"/>
      <c r="B3" s="93"/>
      <c r="C3" s="7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1" s="84" customFormat="1" ht="23.25" customHeight="1">
      <c r="A4" s="94"/>
      <c r="B4" s="232"/>
      <c r="C4" s="233" t="s">
        <v>163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43"/>
      <c r="O4" s="244"/>
      <c r="P4" s="514" t="s">
        <v>124</v>
      </c>
      <c r="Q4" s="514"/>
      <c r="R4" s="514"/>
      <c r="S4" s="514"/>
      <c r="T4" s="514"/>
      <c r="U4" s="514"/>
      <c r="V4" s="514"/>
      <c r="W4" s="244"/>
      <c r="X4" s="234"/>
      <c r="Y4" s="234"/>
      <c r="Z4" s="235"/>
      <c r="AA4" s="232"/>
      <c r="AB4" s="514" t="s">
        <v>125</v>
      </c>
      <c r="AC4" s="514"/>
      <c r="AD4" s="514"/>
      <c r="AE4" s="514"/>
      <c r="AF4" s="514"/>
      <c r="AG4" s="514"/>
      <c r="AH4" s="514"/>
      <c r="AI4" s="514"/>
      <c r="AJ4" s="514"/>
      <c r="AK4" s="514"/>
      <c r="AL4" s="234"/>
      <c r="AM4" s="235"/>
      <c r="AN4" s="94"/>
      <c r="AO4" s="91"/>
    </row>
    <row r="5" spans="1:40" ht="4.5" customHeight="1">
      <c r="A5" s="2"/>
      <c r="B5" s="23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36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237"/>
      <c r="AA5" s="236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237"/>
      <c r="AN5" s="2"/>
    </row>
    <row r="6" spans="1:41" s="1" customFormat="1" ht="20.25" customHeight="1">
      <c r="A6" s="6"/>
      <c r="B6" s="238"/>
      <c r="C6" s="13" t="s">
        <v>164</v>
      </c>
      <c r="D6" s="13"/>
      <c r="E6" s="13"/>
      <c r="F6" s="13"/>
      <c r="G6" s="13"/>
      <c r="H6" s="13"/>
      <c r="I6" s="13" t="s">
        <v>166</v>
      </c>
      <c r="J6" s="13"/>
      <c r="K6" s="13"/>
      <c r="L6" s="13"/>
      <c r="M6" s="13"/>
      <c r="N6" s="238"/>
      <c r="O6" s="13" t="s">
        <v>175</v>
      </c>
      <c r="P6" s="13"/>
      <c r="Q6" s="13"/>
      <c r="R6" s="13"/>
      <c r="S6" s="13"/>
      <c r="T6" s="13"/>
      <c r="U6" s="13"/>
      <c r="V6" s="13" t="s">
        <v>178</v>
      </c>
      <c r="W6" s="13"/>
      <c r="X6" s="13"/>
      <c r="Y6" s="13"/>
      <c r="Z6" s="239"/>
      <c r="AA6" s="238"/>
      <c r="AB6" s="13" t="s">
        <v>183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39"/>
      <c r="AN6" s="6"/>
      <c r="AO6" s="51"/>
    </row>
    <row r="7" spans="1:41" s="1" customFormat="1" ht="20.25" customHeight="1">
      <c r="A7" s="6"/>
      <c r="B7" s="238"/>
      <c r="C7" s="13" t="s">
        <v>165</v>
      </c>
      <c r="D7" s="13"/>
      <c r="E7" s="13"/>
      <c r="F7" s="13"/>
      <c r="G7" s="13"/>
      <c r="H7" s="13"/>
      <c r="I7" s="13" t="s">
        <v>167</v>
      </c>
      <c r="J7" s="13"/>
      <c r="K7" s="13"/>
      <c r="L7" s="13"/>
      <c r="M7" s="13"/>
      <c r="N7" s="238"/>
      <c r="O7" s="13" t="s">
        <v>176</v>
      </c>
      <c r="P7" s="13"/>
      <c r="Q7" s="13"/>
      <c r="R7" s="13"/>
      <c r="S7" s="13"/>
      <c r="T7" s="13"/>
      <c r="U7" s="13"/>
      <c r="V7" s="13" t="s">
        <v>179</v>
      </c>
      <c r="W7" s="13"/>
      <c r="X7" s="13"/>
      <c r="Y7" s="13"/>
      <c r="Z7" s="239"/>
      <c r="AA7" s="238"/>
      <c r="AB7" s="13" t="s">
        <v>184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239"/>
      <c r="AN7" s="6"/>
      <c r="AO7" s="51"/>
    </row>
    <row r="8" spans="1:41" s="1" customFormat="1" ht="20.25" customHeight="1">
      <c r="A8" s="6"/>
      <c r="B8" s="238"/>
      <c r="C8" s="13" t="s">
        <v>168</v>
      </c>
      <c r="D8" s="13"/>
      <c r="E8" s="13"/>
      <c r="F8" s="13"/>
      <c r="G8" s="13"/>
      <c r="H8" s="13"/>
      <c r="I8" s="13" t="s">
        <v>169</v>
      </c>
      <c r="J8" s="13"/>
      <c r="K8" s="13"/>
      <c r="L8" s="13"/>
      <c r="M8" s="13"/>
      <c r="N8" s="238"/>
      <c r="O8" s="13" t="s">
        <v>177</v>
      </c>
      <c r="P8" s="13"/>
      <c r="Q8" s="13"/>
      <c r="R8" s="13"/>
      <c r="S8" s="13"/>
      <c r="T8" s="13"/>
      <c r="U8" s="13"/>
      <c r="V8" s="13" t="s">
        <v>180</v>
      </c>
      <c r="W8" s="13"/>
      <c r="X8" s="13"/>
      <c r="Y8" s="13"/>
      <c r="Z8" s="239"/>
      <c r="AA8" s="238"/>
      <c r="AB8" s="13" t="s">
        <v>187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239"/>
      <c r="AN8" s="6"/>
      <c r="AO8" s="51"/>
    </row>
    <row r="9" spans="1:41" s="1" customFormat="1" ht="20.25" customHeight="1">
      <c r="A9" s="6"/>
      <c r="B9" s="238"/>
      <c r="C9" s="13" t="s">
        <v>170</v>
      </c>
      <c r="D9" s="13"/>
      <c r="E9" s="13"/>
      <c r="F9" s="13"/>
      <c r="G9" s="13"/>
      <c r="H9" s="13"/>
      <c r="I9" s="13" t="s">
        <v>173</v>
      </c>
      <c r="J9" s="13"/>
      <c r="K9" s="13"/>
      <c r="L9" s="13"/>
      <c r="M9" s="13"/>
      <c r="N9" s="238"/>
      <c r="O9" s="61" t="s">
        <v>131</v>
      </c>
      <c r="P9" s="13"/>
      <c r="Q9" s="13"/>
      <c r="R9" s="13"/>
      <c r="S9" s="13"/>
      <c r="T9" s="13"/>
      <c r="U9" s="13"/>
      <c r="V9" s="13" t="s">
        <v>181</v>
      </c>
      <c r="W9" s="13"/>
      <c r="X9" s="13"/>
      <c r="Y9" s="13"/>
      <c r="Z9" s="239"/>
      <c r="AA9" s="238"/>
      <c r="AB9" s="13" t="s">
        <v>188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239"/>
      <c r="AN9" s="6"/>
      <c r="AO9" s="51"/>
    </row>
    <row r="10" spans="1:41" s="1" customFormat="1" ht="20.25" customHeight="1">
      <c r="A10" s="6"/>
      <c r="B10" s="238"/>
      <c r="C10" s="13" t="s">
        <v>171</v>
      </c>
      <c r="D10" s="13"/>
      <c r="E10" s="13"/>
      <c r="F10" s="13"/>
      <c r="G10" s="13"/>
      <c r="H10" s="13"/>
      <c r="I10" s="13" t="s">
        <v>172</v>
      </c>
      <c r="J10" s="13"/>
      <c r="K10" s="13"/>
      <c r="L10" s="13"/>
      <c r="M10" s="13"/>
      <c r="N10" s="238"/>
      <c r="O10" s="61" t="s">
        <v>140</v>
      </c>
      <c r="P10" s="13"/>
      <c r="Q10" s="13"/>
      <c r="R10" s="13"/>
      <c r="S10" s="13"/>
      <c r="T10" s="13"/>
      <c r="U10" s="13"/>
      <c r="V10" s="13" t="s">
        <v>182</v>
      </c>
      <c r="W10" s="13"/>
      <c r="X10" s="13"/>
      <c r="Y10" s="13"/>
      <c r="Z10" s="239"/>
      <c r="AA10" s="238"/>
      <c r="AB10" s="13" t="s">
        <v>189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239"/>
      <c r="AN10" s="6"/>
      <c r="AO10" s="51"/>
    </row>
    <row r="11" spans="1:41" s="1" customFormat="1" ht="20.25" customHeight="1">
      <c r="A11" s="6"/>
      <c r="B11" s="238"/>
      <c r="C11" s="13" t="s">
        <v>174</v>
      </c>
      <c r="D11" s="13"/>
      <c r="E11" s="13"/>
      <c r="F11" s="13"/>
      <c r="G11" s="13"/>
      <c r="H11" s="13"/>
      <c r="I11" s="13" t="s">
        <v>324</v>
      </c>
      <c r="J11" s="13"/>
      <c r="K11" s="13"/>
      <c r="L11" s="13"/>
      <c r="M11" s="13"/>
      <c r="N11" s="23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239"/>
      <c r="AA11" s="238"/>
      <c r="AB11" s="13" t="s">
        <v>190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239"/>
      <c r="AN11" s="6"/>
      <c r="AO11" s="51"/>
    </row>
    <row r="12" spans="1:41" s="1" customFormat="1" ht="20.25" customHeight="1">
      <c r="A12" s="6"/>
      <c r="B12" s="23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38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239"/>
      <c r="AA12" s="238"/>
      <c r="AB12" s="13" t="s">
        <v>185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239"/>
      <c r="AN12" s="6"/>
      <c r="AO12" s="51"/>
    </row>
    <row r="13" spans="1:41" s="1" customFormat="1" ht="20.25" customHeight="1">
      <c r="A13" s="6"/>
      <c r="B13" s="23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38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239"/>
      <c r="AA13" s="238"/>
      <c r="AB13" s="13" t="s">
        <v>186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239"/>
      <c r="AN13" s="6"/>
      <c r="AO13" s="51"/>
    </row>
    <row r="14" spans="1:41" s="1" customFormat="1" ht="20.25" customHeight="1">
      <c r="A14" s="6"/>
      <c r="B14" s="23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3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239"/>
      <c r="AA14" s="238"/>
      <c r="AB14" s="13" t="s">
        <v>191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239"/>
      <c r="AN14" s="6"/>
      <c r="AO14" s="51"/>
    </row>
    <row r="15" spans="1:41" s="1" customFormat="1" ht="20.25" customHeight="1">
      <c r="A15" s="6"/>
      <c r="B15" s="23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38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39"/>
      <c r="AA15" s="238"/>
      <c r="AB15" s="13" t="s">
        <v>192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239"/>
      <c r="AN15" s="6"/>
      <c r="AO15" s="51"/>
    </row>
    <row r="16" spans="1:41" s="1" customFormat="1" ht="20.25" customHeight="1">
      <c r="A16" s="6"/>
      <c r="B16" s="23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38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239"/>
      <c r="AA16" s="238"/>
      <c r="AB16" s="13" t="s">
        <v>193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239"/>
      <c r="AN16" s="6"/>
      <c r="AO16" s="51"/>
    </row>
    <row r="17" spans="1:41" s="1" customFormat="1" ht="20.25" customHeight="1">
      <c r="A17" s="6"/>
      <c r="B17" s="23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3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239"/>
      <c r="AA17" s="238"/>
      <c r="AB17" s="13" t="s">
        <v>194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239"/>
      <c r="AN17" s="6"/>
      <c r="AO17" s="51"/>
    </row>
    <row r="18" spans="1:41" s="1" customFormat="1" ht="24" customHeight="1" thickBot="1">
      <c r="A18" s="6"/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0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2"/>
      <c r="AA18" s="240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2"/>
      <c r="AN18" s="6"/>
      <c r="AO18" s="51"/>
    </row>
    <row r="19" spans="1:40" ht="14.25" thickBot="1">
      <c r="A19" s="2"/>
      <c r="B19" s="2"/>
      <c r="C19" s="2"/>
      <c r="D19" s="2"/>
      <c r="E19" s="2"/>
      <c r="F19" s="2"/>
      <c r="G19" s="547" t="s">
        <v>258</v>
      </c>
      <c r="H19" s="547"/>
      <c r="I19" s="547"/>
      <c r="J19" s="547"/>
      <c r="K19" s="2"/>
      <c r="L19" s="2"/>
      <c r="M19" s="2"/>
      <c r="N19" s="2"/>
      <c r="O19" s="2"/>
      <c r="P19" s="2"/>
      <c r="Q19" s="2"/>
      <c r="R19" s="2"/>
      <c r="S19" s="2"/>
      <c r="T19" s="509" t="s">
        <v>258</v>
      </c>
      <c r="U19" s="509"/>
      <c r="V19" s="509"/>
      <c r="W19" s="509"/>
      <c r="X19" s="2"/>
      <c r="Y19" s="2"/>
      <c r="Z19" s="2"/>
      <c r="AA19" s="2"/>
      <c r="AB19" s="2"/>
      <c r="AC19" s="2"/>
      <c r="AD19" s="2"/>
      <c r="AE19" s="547" t="s">
        <v>258</v>
      </c>
      <c r="AF19" s="547"/>
      <c r="AG19" s="547"/>
      <c r="AH19" s="547"/>
      <c r="AI19" s="2"/>
      <c r="AJ19" s="2"/>
      <c r="AK19" s="2"/>
      <c r="AL19" s="2"/>
      <c r="AM19" s="2"/>
      <c r="AN19" s="2"/>
    </row>
    <row r="20" spans="1:40" ht="14.25" thickTop="1">
      <c r="A20" s="2"/>
      <c r="B20" s="2"/>
      <c r="C20" s="2"/>
      <c r="D20" s="2"/>
      <c r="E20" s="2"/>
      <c r="F20" s="2"/>
      <c r="G20" s="515">
        <v>500</v>
      </c>
      <c r="H20" s="516"/>
      <c r="I20" s="516"/>
      <c r="J20" s="517"/>
      <c r="K20" s="524" t="s">
        <v>157</v>
      </c>
      <c r="L20" s="524"/>
      <c r="M20" s="524"/>
      <c r="N20" s="2"/>
      <c r="O20" s="510" t="s">
        <v>259</v>
      </c>
      <c r="P20" s="510"/>
      <c r="Q20" s="2"/>
      <c r="R20" s="2"/>
      <c r="S20" s="2"/>
      <c r="T20" s="515">
        <v>420</v>
      </c>
      <c r="U20" s="516"/>
      <c r="V20" s="516"/>
      <c r="W20" s="517"/>
      <c r="X20" s="524" t="s">
        <v>157</v>
      </c>
      <c r="Y20" s="524"/>
      <c r="Z20" s="524"/>
      <c r="AA20" s="510" t="s">
        <v>259</v>
      </c>
      <c r="AB20" s="510"/>
      <c r="AC20" s="2"/>
      <c r="AD20" s="2"/>
      <c r="AE20" s="515">
        <v>130</v>
      </c>
      <c r="AF20" s="516"/>
      <c r="AG20" s="516"/>
      <c r="AH20" s="517"/>
      <c r="AI20" s="524" t="s">
        <v>157</v>
      </c>
      <c r="AJ20" s="524"/>
      <c r="AK20" s="524"/>
      <c r="AL20" s="2"/>
      <c r="AM20" s="2"/>
      <c r="AN20" s="2"/>
    </row>
    <row r="21" spans="1:40" ht="13.5">
      <c r="A21" s="2"/>
      <c r="B21" s="2"/>
      <c r="C21" s="2"/>
      <c r="D21" s="2"/>
      <c r="E21" s="2"/>
      <c r="F21" s="2"/>
      <c r="G21" s="518"/>
      <c r="H21" s="519"/>
      <c r="I21" s="519"/>
      <c r="J21" s="520"/>
      <c r="K21" s="524"/>
      <c r="L21" s="524"/>
      <c r="M21" s="524"/>
      <c r="N21" s="2"/>
      <c r="O21" s="510"/>
      <c r="P21" s="510"/>
      <c r="Q21" s="2"/>
      <c r="R21" s="2"/>
      <c r="S21" s="2"/>
      <c r="T21" s="518"/>
      <c r="U21" s="519"/>
      <c r="V21" s="519"/>
      <c r="W21" s="520"/>
      <c r="X21" s="524"/>
      <c r="Y21" s="524"/>
      <c r="Z21" s="524"/>
      <c r="AA21" s="510"/>
      <c r="AB21" s="510"/>
      <c r="AC21" s="2"/>
      <c r="AD21" s="2"/>
      <c r="AE21" s="518"/>
      <c r="AF21" s="519"/>
      <c r="AG21" s="519"/>
      <c r="AH21" s="520"/>
      <c r="AI21" s="524"/>
      <c r="AJ21" s="524"/>
      <c r="AK21" s="524"/>
      <c r="AL21" s="2"/>
      <c r="AM21" s="2"/>
      <c r="AN21" s="2"/>
    </row>
    <row r="22" spans="1:40" ht="14.25" thickBot="1">
      <c r="A22" s="2"/>
      <c r="B22" s="2"/>
      <c r="C22" s="2"/>
      <c r="D22" s="2"/>
      <c r="E22" s="2"/>
      <c r="F22" s="2"/>
      <c r="G22" s="521"/>
      <c r="H22" s="522"/>
      <c r="I22" s="522"/>
      <c r="J22" s="523"/>
      <c r="K22" s="524"/>
      <c r="L22" s="524"/>
      <c r="M22" s="524"/>
      <c r="N22" s="2"/>
      <c r="O22" s="510"/>
      <c r="P22" s="510"/>
      <c r="Q22" s="2"/>
      <c r="R22" s="2"/>
      <c r="S22" s="2"/>
      <c r="T22" s="521"/>
      <c r="U22" s="522"/>
      <c r="V22" s="522"/>
      <c r="W22" s="523"/>
      <c r="X22" s="524"/>
      <c r="Y22" s="524"/>
      <c r="Z22" s="524"/>
      <c r="AA22" s="510"/>
      <c r="AB22" s="510"/>
      <c r="AC22" s="2"/>
      <c r="AD22" s="2"/>
      <c r="AE22" s="521"/>
      <c r="AF22" s="522"/>
      <c r="AG22" s="522"/>
      <c r="AH22" s="523"/>
      <c r="AI22" s="524"/>
      <c r="AJ22" s="524"/>
      <c r="AK22" s="524"/>
      <c r="AL22" s="2"/>
      <c r="AM22" s="2"/>
      <c r="AN22" s="2"/>
    </row>
    <row r="23" spans="1:40" ht="14.25" thickTop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4.2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3.5" customHeight="1" thickTop="1">
      <c r="A25" s="2"/>
      <c r="B25" s="2"/>
      <c r="C25" s="538" t="s">
        <v>313</v>
      </c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40"/>
      <c r="W25" s="2"/>
      <c r="X25" s="2"/>
      <c r="Y25" s="2"/>
      <c r="Z25" s="510" t="s">
        <v>260</v>
      </c>
      <c r="AA25" s="510"/>
      <c r="AB25" s="2"/>
      <c r="AC25" s="529">
        <f>SUM(G20,T20,AE20)</f>
        <v>1050</v>
      </c>
      <c r="AD25" s="530"/>
      <c r="AE25" s="530"/>
      <c r="AF25" s="530"/>
      <c r="AG25" s="531"/>
      <c r="AH25" s="524" t="s">
        <v>157</v>
      </c>
      <c r="AI25" s="524"/>
      <c r="AJ25" s="524"/>
      <c r="AK25" s="2"/>
      <c r="AL25" s="2"/>
      <c r="AM25" s="2"/>
      <c r="AN25" s="2"/>
    </row>
    <row r="26" spans="1:40" ht="13.5" customHeight="1">
      <c r="A26" s="2"/>
      <c r="B26" s="2"/>
      <c r="C26" s="541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3"/>
      <c r="W26" s="2"/>
      <c r="X26" s="2"/>
      <c r="Y26" s="2"/>
      <c r="Z26" s="510"/>
      <c r="AA26" s="510"/>
      <c r="AB26" s="2"/>
      <c r="AC26" s="532"/>
      <c r="AD26" s="533"/>
      <c r="AE26" s="533"/>
      <c r="AF26" s="533"/>
      <c r="AG26" s="534"/>
      <c r="AH26" s="524"/>
      <c r="AI26" s="524"/>
      <c r="AJ26" s="524"/>
      <c r="AK26" s="2"/>
      <c r="AL26" s="2"/>
      <c r="AM26" s="2"/>
      <c r="AN26" s="2"/>
    </row>
    <row r="27" spans="1:40" ht="14.25" customHeight="1" thickBot="1">
      <c r="A27" s="2"/>
      <c r="B27" s="2"/>
      <c r="C27" s="541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3"/>
      <c r="W27" s="2"/>
      <c r="X27" s="2"/>
      <c r="Y27" s="2"/>
      <c r="Z27" s="510"/>
      <c r="AA27" s="510"/>
      <c r="AB27" s="2"/>
      <c r="AC27" s="535"/>
      <c r="AD27" s="536"/>
      <c r="AE27" s="536"/>
      <c r="AF27" s="536"/>
      <c r="AG27" s="537"/>
      <c r="AH27" s="524"/>
      <c r="AI27" s="524"/>
      <c r="AJ27" s="524"/>
      <c r="AK27" s="2"/>
      <c r="AL27" s="2"/>
      <c r="AM27" s="2"/>
      <c r="AN27" s="2"/>
    </row>
    <row r="28" spans="1:40" ht="14.25" customHeight="1" thickTop="1">
      <c r="A28" s="2"/>
      <c r="B28" s="2"/>
      <c r="C28" s="541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3"/>
      <c r="W28" s="2"/>
      <c r="X28" s="2"/>
      <c r="Y28" s="2"/>
      <c r="Z28" s="302"/>
      <c r="AA28" s="311" t="s">
        <v>33</v>
      </c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5"/>
      <c r="AM28" s="2"/>
      <c r="AN28" s="2"/>
    </row>
    <row r="29" spans="1:40" ht="13.5" customHeight="1">
      <c r="A29" s="2"/>
      <c r="B29" s="2"/>
      <c r="C29" s="541"/>
      <c r="D29" s="542"/>
      <c r="E29" s="542"/>
      <c r="F29" s="542"/>
      <c r="G29" s="542"/>
      <c r="H29" s="542"/>
      <c r="I29" s="542"/>
      <c r="J29" s="542"/>
      <c r="K29" s="542"/>
      <c r="L29" s="542"/>
      <c r="M29" s="542"/>
      <c r="N29" s="542"/>
      <c r="O29" s="542"/>
      <c r="P29" s="542"/>
      <c r="Q29" s="542"/>
      <c r="R29" s="542"/>
      <c r="S29" s="542"/>
      <c r="T29" s="542"/>
      <c r="U29" s="542"/>
      <c r="V29" s="543"/>
      <c r="W29" s="2"/>
      <c r="X29" s="2"/>
      <c r="Y29" s="2"/>
      <c r="Z29" s="306"/>
      <c r="AA29" s="219"/>
      <c r="AB29" s="219"/>
      <c r="AC29" s="219"/>
      <c r="AD29" s="525">
        <f>'P41'!X8*'P41'!P12*'P41'!P18</f>
        <v>2302.475</v>
      </c>
      <c r="AE29" s="525"/>
      <c r="AF29" s="525"/>
      <c r="AG29" s="525"/>
      <c r="AH29" s="525"/>
      <c r="AI29" s="527" t="s">
        <v>157</v>
      </c>
      <c r="AJ29" s="527"/>
      <c r="AK29" s="219"/>
      <c r="AL29" s="307"/>
      <c r="AM29" s="2"/>
      <c r="AN29" s="2"/>
    </row>
    <row r="30" spans="1:40" ht="13.5" customHeight="1" thickBot="1">
      <c r="A30" s="2"/>
      <c r="B30" s="2"/>
      <c r="C30" s="541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3"/>
      <c r="W30" s="2"/>
      <c r="X30" s="2"/>
      <c r="Y30" s="2"/>
      <c r="Z30" s="308"/>
      <c r="AA30" s="309"/>
      <c r="AB30" s="309"/>
      <c r="AC30" s="309"/>
      <c r="AD30" s="526"/>
      <c r="AE30" s="526"/>
      <c r="AF30" s="526"/>
      <c r="AG30" s="526"/>
      <c r="AH30" s="526"/>
      <c r="AI30" s="528"/>
      <c r="AJ30" s="528"/>
      <c r="AK30" s="309"/>
      <c r="AL30" s="310"/>
      <c r="AM30" s="2"/>
      <c r="AN30" s="2"/>
    </row>
    <row r="31" spans="1:40" ht="14.25" customHeight="1" thickBot="1">
      <c r="A31" s="2"/>
      <c r="B31" s="2"/>
      <c r="C31" s="544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5"/>
      <c r="S31" s="545"/>
      <c r="T31" s="545"/>
      <c r="U31" s="545"/>
      <c r="V31" s="546"/>
      <c r="W31" s="2"/>
      <c r="X31" s="95" t="s">
        <v>162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7"/>
    </row>
    <row r="32" spans="1:40" ht="14.2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98" t="s">
        <v>195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99"/>
    </row>
    <row r="33" spans="1:40" ht="14.25" thickBot="1">
      <c r="A33" s="2"/>
      <c r="B33" s="2"/>
      <c r="C33" s="103" t="s">
        <v>197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5"/>
      <c r="T33" s="2"/>
      <c r="U33" s="2"/>
      <c r="V33" s="2"/>
      <c r="W33" s="12"/>
      <c r="X33" s="100" t="s">
        <v>196</v>
      </c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2"/>
    </row>
    <row r="34" s="90" customFormat="1" ht="13.5"/>
  </sheetData>
  <sheetProtection sheet="1"/>
  <mergeCells count="20">
    <mergeCell ref="C25:V31"/>
    <mergeCell ref="AC25:AG27"/>
    <mergeCell ref="AD29:AH30"/>
    <mergeCell ref="AI29:AJ30"/>
    <mergeCell ref="AI20:AK22"/>
    <mergeCell ref="G19:J19"/>
    <mergeCell ref="T19:W19"/>
    <mergeCell ref="AE19:AH19"/>
    <mergeCell ref="O20:P22"/>
    <mergeCell ref="AA20:AB22"/>
    <mergeCell ref="AH25:AJ27"/>
    <mergeCell ref="AB4:AK4"/>
    <mergeCell ref="P4:V4"/>
    <mergeCell ref="AH1:AL1"/>
    <mergeCell ref="G20:J22"/>
    <mergeCell ref="K20:M22"/>
    <mergeCell ref="T20:W22"/>
    <mergeCell ref="X20:Z22"/>
    <mergeCell ref="Z25:AA27"/>
    <mergeCell ref="AE20:AH2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1"/>
  <headerFooter>
    <oddFooter>&amp;C- 50 -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1"/>
  <sheetViews>
    <sheetView view="pageBreakPreview" zoomScale="60" zoomScaleNormal="70" zoomScalePageLayoutView="0" workbookViewId="0" topLeftCell="A1">
      <selection activeCell="G18" sqref="G18"/>
    </sheetView>
  </sheetViews>
  <sheetFormatPr defaultColWidth="3.57421875" defaultRowHeight="15"/>
  <cols>
    <col min="1" max="1" width="3.7109375" style="0" customWidth="1"/>
    <col min="2" max="38" width="3.421875" style="0" customWidth="1"/>
    <col min="39" max="39" width="3.421875" style="90" customWidth="1"/>
    <col min="40" max="16384" width="3.421875" style="0" customWidth="1"/>
  </cols>
  <sheetData>
    <row r="1" spans="1:38" ht="26.25" thickBot="1">
      <c r="A1" s="2"/>
      <c r="B1" s="2"/>
      <c r="C1" s="2"/>
      <c r="D1" s="2"/>
      <c r="E1" s="2"/>
      <c r="F1" s="2"/>
      <c r="G1" s="2"/>
      <c r="H1" s="2"/>
      <c r="I1" s="92" t="s">
        <v>209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11" t="s">
        <v>159</v>
      </c>
      <c r="AI1" s="512"/>
      <c r="AJ1" s="512"/>
      <c r="AK1" s="512"/>
      <c r="AL1" s="513"/>
    </row>
    <row r="2" spans="1:38" ht="13.5">
      <c r="A2" s="2"/>
      <c r="B2" s="50" t="s">
        <v>69</v>
      </c>
      <c r="C2" s="5" t="s">
        <v>161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4.25" thickBot="1">
      <c r="A3" s="2"/>
      <c r="B3" s="93"/>
      <c r="C3" s="7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9" s="84" customFormat="1" ht="23.25" customHeight="1">
      <c r="A4" s="94"/>
      <c r="B4" s="232"/>
      <c r="C4" s="233" t="s">
        <v>160</v>
      </c>
      <c r="D4" s="234"/>
      <c r="E4" s="234"/>
      <c r="F4" s="234"/>
      <c r="G4" s="234"/>
      <c r="H4" s="234"/>
      <c r="I4" s="234"/>
      <c r="J4" s="234"/>
      <c r="K4" s="234"/>
      <c r="L4" s="235"/>
      <c r="M4" s="232"/>
      <c r="N4" s="514" t="s">
        <v>124</v>
      </c>
      <c r="O4" s="514"/>
      <c r="P4" s="514"/>
      <c r="Q4" s="514"/>
      <c r="R4" s="514"/>
      <c r="S4" s="514"/>
      <c r="T4" s="514"/>
      <c r="U4" s="514"/>
      <c r="V4" s="514"/>
      <c r="W4" s="514"/>
      <c r="X4" s="234"/>
      <c r="Y4" s="235"/>
      <c r="Z4" s="232"/>
      <c r="AA4" s="234"/>
      <c r="AB4" s="514" t="s">
        <v>125</v>
      </c>
      <c r="AC4" s="514"/>
      <c r="AD4" s="514"/>
      <c r="AE4" s="514"/>
      <c r="AF4" s="514"/>
      <c r="AG4" s="514"/>
      <c r="AH4" s="514"/>
      <c r="AI4" s="514"/>
      <c r="AJ4" s="234"/>
      <c r="AK4" s="235"/>
      <c r="AL4" s="94"/>
      <c r="AM4" s="91"/>
    </row>
    <row r="5" spans="1:38" ht="13.5">
      <c r="A5" s="2"/>
      <c r="B5" s="236"/>
      <c r="C5" s="12"/>
      <c r="D5" s="12"/>
      <c r="E5" s="12"/>
      <c r="F5" s="12"/>
      <c r="G5" s="12"/>
      <c r="H5" s="12"/>
      <c r="I5" s="12"/>
      <c r="J5" s="12"/>
      <c r="K5" s="12"/>
      <c r="L5" s="237"/>
      <c r="M5" s="236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237"/>
      <c r="Z5" s="236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237"/>
      <c r="AL5" s="2"/>
    </row>
    <row r="6" spans="1:39" s="1" customFormat="1" ht="24" customHeight="1">
      <c r="A6" s="6"/>
      <c r="B6" s="238"/>
      <c r="C6" s="13" t="s">
        <v>126</v>
      </c>
      <c r="D6" s="13"/>
      <c r="E6" s="13"/>
      <c r="F6" s="13"/>
      <c r="G6" s="13" t="s">
        <v>153</v>
      </c>
      <c r="H6" s="13"/>
      <c r="I6" s="13"/>
      <c r="J6" s="13"/>
      <c r="K6" s="13"/>
      <c r="L6" s="239"/>
      <c r="M6" s="238"/>
      <c r="N6" s="61" t="s">
        <v>131</v>
      </c>
      <c r="O6" s="13"/>
      <c r="P6" s="13"/>
      <c r="Q6" s="13"/>
      <c r="R6" s="13"/>
      <c r="S6" s="13"/>
      <c r="T6" s="13"/>
      <c r="U6" s="13"/>
      <c r="V6" s="13" t="s">
        <v>138</v>
      </c>
      <c r="W6" s="13"/>
      <c r="X6" s="13"/>
      <c r="Y6" s="239"/>
      <c r="Z6" s="238"/>
      <c r="AA6" s="13"/>
      <c r="AB6" s="13" t="s">
        <v>137</v>
      </c>
      <c r="AC6" s="13"/>
      <c r="AD6" s="13"/>
      <c r="AE6" s="13"/>
      <c r="AF6" s="13"/>
      <c r="AG6" s="13"/>
      <c r="AH6" s="13"/>
      <c r="AI6" s="13"/>
      <c r="AJ6" s="13"/>
      <c r="AK6" s="239"/>
      <c r="AL6" s="6"/>
      <c r="AM6" s="51"/>
    </row>
    <row r="7" spans="1:39" s="1" customFormat="1" ht="24" customHeight="1">
      <c r="A7" s="6"/>
      <c r="B7" s="238"/>
      <c r="C7" s="13" t="s">
        <v>127</v>
      </c>
      <c r="D7" s="13"/>
      <c r="E7" s="13"/>
      <c r="F7" s="13"/>
      <c r="G7" s="13" t="s">
        <v>154</v>
      </c>
      <c r="H7" s="13"/>
      <c r="I7" s="13"/>
      <c r="J7" s="13"/>
      <c r="K7" s="13"/>
      <c r="L7" s="239"/>
      <c r="M7" s="238"/>
      <c r="N7" s="61" t="s">
        <v>140</v>
      </c>
      <c r="O7" s="13"/>
      <c r="P7" s="13"/>
      <c r="Q7" s="13"/>
      <c r="R7" s="13"/>
      <c r="S7" s="13"/>
      <c r="T7" s="13"/>
      <c r="U7" s="13"/>
      <c r="V7" s="13" t="s">
        <v>139</v>
      </c>
      <c r="W7" s="13"/>
      <c r="X7" s="13"/>
      <c r="Y7" s="239"/>
      <c r="Z7" s="238"/>
      <c r="AA7" s="13"/>
      <c r="AB7" s="13" t="s">
        <v>152</v>
      </c>
      <c r="AC7" s="13"/>
      <c r="AD7" s="13"/>
      <c r="AE7" s="13"/>
      <c r="AF7" s="13"/>
      <c r="AG7" s="13"/>
      <c r="AH7" s="13" t="s">
        <v>146</v>
      </c>
      <c r="AI7" s="13"/>
      <c r="AJ7" s="13"/>
      <c r="AK7" s="239"/>
      <c r="AL7" s="6"/>
      <c r="AM7" s="51"/>
    </row>
    <row r="8" spans="1:39" s="1" customFormat="1" ht="24" customHeight="1">
      <c r="A8" s="6"/>
      <c r="B8" s="238"/>
      <c r="C8" s="13" t="s">
        <v>128</v>
      </c>
      <c r="D8" s="13"/>
      <c r="E8" s="13"/>
      <c r="F8" s="13"/>
      <c r="G8" s="13" t="s">
        <v>153</v>
      </c>
      <c r="H8" s="13"/>
      <c r="I8" s="13"/>
      <c r="J8" s="13"/>
      <c r="K8" s="13"/>
      <c r="L8" s="239"/>
      <c r="M8" s="238"/>
      <c r="N8" s="13" t="s">
        <v>132</v>
      </c>
      <c r="O8" s="13"/>
      <c r="P8" s="13"/>
      <c r="Q8" s="13"/>
      <c r="R8" s="13"/>
      <c r="S8" s="13"/>
      <c r="T8" s="13"/>
      <c r="U8" s="13"/>
      <c r="V8" s="13" t="s">
        <v>141</v>
      </c>
      <c r="W8" s="13"/>
      <c r="X8" s="13"/>
      <c r="Y8" s="239"/>
      <c r="Z8" s="238"/>
      <c r="AA8" s="13"/>
      <c r="AB8" s="13" t="s">
        <v>151</v>
      </c>
      <c r="AC8" s="13"/>
      <c r="AD8" s="13"/>
      <c r="AE8" s="13"/>
      <c r="AF8" s="13"/>
      <c r="AG8" s="13"/>
      <c r="AH8" s="13" t="s">
        <v>147</v>
      </c>
      <c r="AI8" s="13"/>
      <c r="AJ8" s="13"/>
      <c r="AK8" s="239"/>
      <c r="AL8" s="6"/>
      <c r="AM8" s="51"/>
    </row>
    <row r="9" spans="1:39" s="1" customFormat="1" ht="24" customHeight="1">
      <c r="A9" s="6"/>
      <c r="B9" s="238"/>
      <c r="C9" s="13" t="s">
        <v>129</v>
      </c>
      <c r="D9" s="13"/>
      <c r="E9" s="13"/>
      <c r="F9" s="13"/>
      <c r="G9" s="13" t="s">
        <v>155</v>
      </c>
      <c r="H9" s="13"/>
      <c r="I9" s="13"/>
      <c r="J9" s="13"/>
      <c r="K9" s="13"/>
      <c r="L9" s="239"/>
      <c r="M9" s="238"/>
      <c r="N9" s="13" t="s">
        <v>133</v>
      </c>
      <c r="O9" s="13"/>
      <c r="P9" s="13"/>
      <c r="Q9" s="13"/>
      <c r="R9" s="13"/>
      <c r="S9" s="13"/>
      <c r="T9" s="13"/>
      <c r="U9" s="13"/>
      <c r="V9" s="13" t="s">
        <v>142</v>
      </c>
      <c r="W9" s="13"/>
      <c r="X9" s="13"/>
      <c r="Y9" s="239"/>
      <c r="Z9" s="238"/>
      <c r="AA9" s="13"/>
      <c r="AB9" s="13" t="s">
        <v>144</v>
      </c>
      <c r="AC9" s="13"/>
      <c r="AD9" s="13"/>
      <c r="AE9" s="13"/>
      <c r="AF9" s="13"/>
      <c r="AG9" s="13"/>
      <c r="AH9" s="13"/>
      <c r="AI9" s="13"/>
      <c r="AJ9" s="13"/>
      <c r="AK9" s="239"/>
      <c r="AL9" s="6"/>
      <c r="AM9" s="51"/>
    </row>
    <row r="10" spans="1:39" s="1" customFormat="1" ht="24" customHeight="1">
      <c r="A10" s="6"/>
      <c r="B10" s="238"/>
      <c r="C10" s="13" t="s">
        <v>130</v>
      </c>
      <c r="D10" s="13"/>
      <c r="E10" s="13"/>
      <c r="F10" s="13"/>
      <c r="G10" s="13" t="s">
        <v>156</v>
      </c>
      <c r="H10" s="13"/>
      <c r="I10" s="13"/>
      <c r="J10" s="13"/>
      <c r="K10" s="13"/>
      <c r="L10" s="239"/>
      <c r="M10" s="238"/>
      <c r="N10" s="13" t="s">
        <v>134</v>
      </c>
      <c r="O10" s="13"/>
      <c r="P10" s="13"/>
      <c r="Q10" s="13"/>
      <c r="R10" s="13"/>
      <c r="S10" s="13"/>
      <c r="T10" s="13"/>
      <c r="U10" s="13"/>
      <c r="V10" s="13" t="s">
        <v>143</v>
      </c>
      <c r="W10" s="13"/>
      <c r="X10" s="13"/>
      <c r="Y10" s="239"/>
      <c r="Z10" s="238"/>
      <c r="AA10" s="13"/>
      <c r="AB10" s="13" t="s">
        <v>150</v>
      </c>
      <c r="AC10" s="13"/>
      <c r="AD10" s="13"/>
      <c r="AE10" s="13"/>
      <c r="AF10" s="13"/>
      <c r="AG10" s="13"/>
      <c r="AH10" s="13" t="s">
        <v>148</v>
      </c>
      <c r="AI10" s="13"/>
      <c r="AJ10" s="13"/>
      <c r="AK10" s="239"/>
      <c r="AL10" s="6"/>
      <c r="AM10" s="51"/>
    </row>
    <row r="11" spans="1:39" s="1" customFormat="1" ht="24" customHeight="1">
      <c r="A11" s="6"/>
      <c r="B11" s="238"/>
      <c r="C11" s="13"/>
      <c r="D11" s="13"/>
      <c r="E11" s="13"/>
      <c r="F11" s="13"/>
      <c r="G11" s="13"/>
      <c r="H11" s="13"/>
      <c r="I11" s="13"/>
      <c r="J11" s="13"/>
      <c r="K11" s="13"/>
      <c r="L11" s="239"/>
      <c r="M11" s="238"/>
      <c r="N11" s="13" t="s">
        <v>135</v>
      </c>
      <c r="O11" s="13"/>
      <c r="P11" s="13"/>
      <c r="Q11" s="13"/>
      <c r="R11" s="13"/>
      <c r="S11" s="13"/>
      <c r="T11" s="13"/>
      <c r="U11" s="13"/>
      <c r="V11" s="13" t="s">
        <v>142</v>
      </c>
      <c r="W11" s="13"/>
      <c r="X11" s="13"/>
      <c r="Y11" s="239"/>
      <c r="Z11" s="238"/>
      <c r="AA11" s="13"/>
      <c r="AB11" s="13" t="s">
        <v>145</v>
      </c>
      <c r="AC11" s="13"/>
      <c r="AD11" s="13"/>
      <c r="AE11" s="13"/>
      <c r="AF11" s="13"/>
      <c r="AG11" s="13"/>
      <c r="AH11" s="13" t="s">
        <v>149</v>
      </c>
      <c r="AI11" s="13"/>
      <c r="AJ11" s="13"/>
      <c r="AK11" s="239"/>
      <c r="AL11" s="6"/>
      <c r="AM11" s="51"/>
    </row>
    <row r="12" spans="1:39" s="1" customFormat="1" ht="24" customHeight="1">
      <c r="A12" s="6"/>
      <c r="B12" s="238"/>
      <c r="C12" s="13"/>
      <c r="D12" s="13"/>
      <c r="E12" s="13"/>
      <c r="F12" s="13"/>
      <c r="G12" s="13"/>
      <c r="H12" s="13"/>
      <c r="I12" s="13"/>
      <c r="J12" s="13"/>
      <c r="K12" s="13"/>
      <c r="L12" s="239"/>
      <c r="M12" s="238"/>
      <c r="N12" s="13" t="s">
        <v>136</v>
      </c>
      <c r="O12" s="13"/>
      <c r="P12" s="13"/>
      <c r="Q12" s="13"/>
      <c r="R12" s="13"/>
      <c r="S12" s="13"/>
      <c r="T12" s="13"/>
      <c r="U12" s="13"/>
      <c r="V12" s="13" t="s">
        <v>142</v>
      </c>
      <c r="W12" s="13"/>
      <c r="X12" s="13"/>
      <c r="Y12" s="239"/>
      <c r="Z12" s="238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239"/>
      <c r="AL12" s="6"/>
      <c r="AM12" s="51"/>
    </row>
    <row r="13" spans="1:39" s="1" customFormat="1" ht="24" customHeight="1" thickBot="1">
      <c r="A13" s="6"/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2"/>
      <c r="M13" s="240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2"/>
      <c r="Z13" s="240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2"/>
      <c r="AL13" s="6"/>
      <c r="AM13" s="51"/>
    </row>
    <row r="14" spans="1:38" ht="14.25" thickBot="1">
      <c r="A14" s="2"/>
      <c r="B14" s="2"/>
      <c r="C14" s="2"/>
      <c r="D14" s="2"/>
      <c r="E14" s="2"/>
      <c r="F14" s="2"/>
      <c r="G14" s="509" t="s">
        <v>258</v>
      </c>
      <c r="H14" s="509"/>
      <c r="I14" s="509"/>
      <c r="J14" s="509"/>
      <c r="K14" s="2"/>
      <c r="L14" s="2"/>
      <c r="M14" s="2"/>
      <c r="N14" s="2"/>
      <c r="O14" s="2"/>
      <c r="P14" s="2"/>
      <c r="Q14" s="2"/>
      <c r="R14" s="2"/>
      <c r="S14" s="2"/>
      <c r="T14" s="509" t="s">
        <v>258</v>
      </c>
      <c r="U14" s="509"/>
      <c r="V14" s="509"/>
      <c r="W14" s="509"/>
      <c r="X14" s="2"/>
      <c r="Y14" s="2"/>
      <c r="Z14" s="2"/>
      <c r="AA14" s="2"/>
      <c r="AB14" s="2"/>
      <c r="AC14" s="2"/>
      <c r="AD14" s="2"/>
      <c r="AE14" s="509" t="s">
        <v>258</v>
      </c>
      <c r="AF14" s="509"/>
      <c r="AG14" s="509"/>
      <c r="AH14" s="509"/>
      <c r="AI14" s="2"/>
      <c r="AJ14" s="2"/>
      <c r="AK14" s="2"/>
      <c r="AL14" s="2"/>
    </row>
    <row r="15" spans="1:38" ht="14.25" thickTop="1">
      <c r="A15" s="2"/>
      <c r="B15" s="2"/>
      <c r="C15" s="2"/>
      <c r="D15" s="2"/>
      <c r="E15" s="2"/>
      <c r="F15" s="2"/>
      <c r="G15" s="515">
        <v>580</v>
      </c>
      <c r="H15" s="516"/>
      <c r="I15" s="516"/>
      <c r="J15" s="517"/>
      <c r="K15" s="524" t="s">
        <v>157</v>
      </c>
      <c r="L15" s="524"/>
      <c r="M15" s="524"/>
      <c r="N15" s="2"/>
      <c r="O15" s="510" t="s">
        <v>259</v>
      </c>
      <c r="P15" s="510"/>
      <c r="Q15" s="2"/>
      <c r="R15" s="2"/>
      <c r="S15" s="2"/>
      <c r="T15" s="515">
        <v>60</v>
      </c>
      <c r="U15" s="516"/>
      <c r="V15" s="516"/>
      <c r="W15" s="517"/>
      <c r="X15" s="524" t="s">
        <v>157</v>
      </c>
      <c r="Y15" s="524"/>
      <c r="Z15" s="524"/>
      <c r="AA15" s="2"/>
      <c r="AB15" s="510" t="s">
        <v>259</v>
      </c>
      <c r="AC15" s="510"/>
      <c r="AD15" s="2"/>
      <c r="AE15" s="515">
        <v>0</v>
      </c>
      <c r="AF15" s="516"/>
      <c r="AG15" s="516"/>
      <c r="AH15" s="517"/>
      <c r="AI15" s="524" t="s">
        <v>157</v>
      </c>
      <c r="AJ15" s="524"/>
      <c r="AK15" s="524"/>
      <c r="AL15" s="2"/>
    </row>
    <row r="16" spans="1:38" ht="13.5">
      <c r="A16" s="2"/>
      <c r="B16" s="2"/>
      <c r="C16" s="2"/>
      <c r="D16" s="2"/>
      <c r="E16" s="2"/>
      <c r="F16" s="2"/>
      <c r="G16" s="518"/>
      <c r="H16" s="519"/>
      <c r="I16" s="519"/>
      <c r="J16" s="520"/>
      <c r="K16" s="524"/>
      <c r="L16" s="524"/>
      <c r="M16" s="524"/>
      <c r="N16" s="2"/>
      <c r="O16" s="510"/>
      <c r="P16" s="510"/>
      <c r="Q16" s="2"/>
      <c r="R16" s="2"/>
      <c r="S16" s="2"/>
      <c r="T16" s="518"/>
      <c r="U16" s="519"/>
      <c r="V16" s="519"/>
      <c r="W16" s="520"/>
      <c r="X16" s="524"/>
      <c r="Y16" s="524"/>
      <c r="Z16" s="524"/>
      <c r="AA16" s="2"/>
      <c r="AB16" s="510"/>
      <c r="AC16" s="510"/>
      <c r="AD16" s="2"/>
      <c r="AE16" s="518"/>
      <c r="AF16" s="519"/>
      <c r="AG16" s="519"/>
      <c r="AH16" s="520"/>
      <c r="AI16" s="524"/>
      <c r="AJ16" s="524"/>
      <c r="AK16" s="524"/>
      <c r="AL16" s="2"/>
    </row>
    <row r="17" spans="1:38" ht="14.25" thickBot="1">
      <c r="A17" s="2"/>
      <c r="B17" s="2"/>
      <c r="C17" s="2"/>
      <c r="D17" s="2"/>
      <c r="E17" s="2"/>
      <c r="F17" s="2"/>
      <c r="G17" s="521"/>
      <c r="H17" s="522"/>
      <c r="I17" s="522"/>
      <c r="J17" s="523"/>
      <c r="K17" s="524"/>
      <c r="L17" s="524"/>
      <c r="M17" s="524"/>
      <c r="N17" s="2"/>
      <c r="O17" s="510"/>
      <c r="P17" s="510"/>
      <c r="Q17" s="2"/>
      <c r="R17" s="2"/>
      <c r="S17" s="2"/>
      <c r="T17" s="521"/>
      <c r="U17" s="522"/>
      <c r="V17" s="522"/>
      <c r="W17" s="523"/>
      <c r="X17" s="524"/>
      <c r="Y17" s="524"/>
      <c r="Z17" s="524"/>
      <c r="AA17" s="2"/>
      <c r="AB17" s="510"/>
      <c r="AC17" s="510"/>
      <c r="AD17" s="2"/>
      <c r="AE17" s="521"/>
      <c r="AF17" s="522"/>
      <c r="AG17" s="522"/>
      <c r="AH17" s="523"/>
      <c r="AI17" s="524"/>
      <c r="AJ17" s="524"/>
      <c r="AK17" s="524"/>
      <c r="AL17" s="2"/>
    </row>
    <row r="18" spans="1:38" ht="14.25" thickTop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4.2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3.5" customHeight="1" thickTop="1">
      <c r="A20" s="2"/>
      <c r="B20" s="2"/>
      <c r="C20" s="538" t="s">
        <v>313</v>
      </c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40"/>
      <c r="W20" s="2"/>
      <c r="X20" s="2"/>
      <c r="Y20" s="2"/>
      <c r="Z20" s="510" t="s">
        <v>260</v>
      </c>
      <c r="AA20" s="510"/>
      <c r="AB20" s="2"/>
      <c r="AC20" s="529">
        <f>SUM(G15,T15,AE15)</f>
        <v>640</v>
      </c>
      <c r="AD20" s="530"/>
      <c r="AE20" s="530"/>
      <c r="AF20" s="530"/>
      <c r="AG20" s="531"/>
      <c r="AH20" s="524" t="s">
        <v>157</v>
      </c>
      <c r="AI20" s="524"/>
      <c r="AJ20" s="524"/>
      <c r="AK20" s="2"/>
      <c r="AL20" s="2"/>
    </row>
    <row r="21" spans="1:38" ht="13.5" customHeight="1">
      <c r="A21" s="2"/>
      <c r="B21" s="2"/>
      <c r="C21" s="541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3"/>
      <c r="W21" s="2"/>
      <c r="X21" s="2"/>
      <c r="Y21" s="2"/>
      <c r="Z21" s="510"/>
      <c r="AA21" s="510"/>
      <c r="AB21" s="2"/>
      <c r="AC21" s="532"/>
      <c r="AD21" s="533"/>
      <c r="AE21" s="533"/>
      <c r="AF21" s="533"/>
      <c r="AG21" s="534"/>
      <c r="AH21" s="524"/>
      <c r="AI21" s="524"/>
      <c r="AJ21" s="524"/>
      <c r="AK21" s="2"/>
      <c r="AL21" s="2"/>
    </row>
    <row r="22" spans="1:38" ht="14.25" customHeight="1" thickBot="1">
      <c r="A22" s="2"/>
      <c r="B22" s="2"/>
      <c r="C22" s="541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3"/>
      <c r="W22" s="2"/>
      <c r="X22" s="2"/>
      <c r="Y22" s="2"/>
      <c r="Z22" s="510"/>
      <c r="AA22" s="510"/>
      <c r="AB22" s="2"/>
      <c r="AC22" s="535"/>
      <c r="AD22" s="536"/>
      <c r="AE22" s="536"/>
      <c r="AF22" s="536"/>
      <c r="AG22" s="537"/>
      <c r="AH22" s="524"/>
      <c r="AI22" s="524"/>
      <c r="AJ22" s="524"/>
      <c r="AK22" s="2"/>
      <c r="AL22" s="2"/>
    </row>
    <row r="23" spans="1:38" ht="14.25" customHeight="1" thickTop="1">
      <c r="A23" s="2"/>
      <c r="B23" s="2"/>
      <c r="C23" s="541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3.5" customHeight="1">
      <c r="A24" s="2"/>
      <c r="B24" s="2"/>
      <c r="C24" s="541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3"/>
      <c r="W24" s="2"/>
      <c r="X24" s="2"/>
      <c r="Y24" s="302"/>
      <c r="Z24" s="303" t="s">
        <v>33</v>
      </c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5"/>
      <c r="AL24" s="2"/>
    </row>
    <row r="25" spans="1:38" ht="13.5" customHeight="1">
      <c r="A25" s="2"/>
      <c r="B25" s="2"/>
      <c r="C25" s="541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3"/>
      <c r="W25" s="2"/>
      <c r="X25" s="2"/>
      <c r="Y25" s="306"/>
      <c r="Z25" s="219"/>
      <c r="AA25" s="219"/>
      <c r="AB25" s="219"/>
      <c r="AC25" s="525">
        <f>'P41'!X8*'P41'!P12*'P41'!P18</f>
        <v>2302.475</v>
      </c>
      <c r="AD25" s="525"/>
      <c r="AE25" s="525"/>
      <c r="AF25" s="525"/>
      <c r="AG25" s="525"/>
      <c r="AH25" s="527" t="s">
        <v>157</v>
      </c>
      <c r="AI25" s="527"/>
      <c r="AJ25" s="219"/>
      <c r="AK25" s="307"/>
      <c r="AL25" s="2"/>
    </row>
    <row r="26" spans="1:38" ht="14.25" customHeight="1" thickBot="1">
      <c r="A26" s="2"/>
      <c r="B26" s="2"/>
      <c r="C26" s="544"/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545"/>
      <c r="S26" s="545"/>
      <c r="T26" s="545"/>
      <c r="U26" s="545"/>
      <c r="V26" s="546"/>
      <c r="W26" s="2"/>
      <c r="X26" s="2"/>
      <c r="Y26" s="308"/>
      <c r="Z26" s="309"/>
      <c r="AA26" s="309"/>
      <c r="AB26" s="309"/>
      <c r="AC26" s="526"/>
      <c r="AD26" s="526"/>
      <c r="AE26" s="526"/>
      <c r="AF26" s="526"/>
      <c r="AG26" s="526"/>
      <c r="AH26" s="528"/>
      <c r="AI26" s="528"/>
      <c r="AJ26" s="309"/>
      <c r="AK26" s="310"/>
      <c r="AL26" s="2"/>
    </row>
    <row r="27" spans="1:38" ht="14.2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4.25" thickBot="1">
      <c r="A28" s="2"/>
      <c r="B28" s="2"/>
      <c r="C28" s="103" t="s">
        <v>162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98"/>
      <c r="Q28" s="2"/>
      <c r="R28" s="103" t="s">
        <v>158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5"/>
      <c r="AI28" s="2"/>
      <c r="AJ28" s="2"/>
      <c r="AK28" s="2"/>
      <c r="AL28" s="2"/>
    </row>
    <row r="29" spans="1:38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="90" customFormat="1" ht="13.5"/>
  </sheetData>
  <sheetProtection sheet="1"/>
  <mergeCells count="20">
    <mergeCell ref="AH20:AJ22"/>
    <mergeCell ref="AC25:AG26"/>
    <mergeCell ref="AH25:AI26"/>
    <mergeCell ref="AE15:AH17"/>
    <mergeCell ref="AI15:AK17"/>
    <mergeCell ref="T14:W14"/>
    <mergeCell ref="AE14:AH14"/>
    <mergeCell ref="AC20:AG22"/>
    <mergeCell ref="C20:V26"/>
    <mergeCell ref="Z20:AA22"/>
    <mergeCell ref="G14:J14"/>
    <mergeCell ref="O15:P17"/>
    <mergeCell ref="AB15:AC17"/>
    <mergeCell ref="AH1:AL1"/>
    <mergeCell ref="N4:W4"/>
    <mergeCell ref="AB4:AI4"/>
    <mergeCell ref="G15:J17"/>
    <mergeCell ref="K15:M17"/>
    <mergeCell ref="T15:W17"/>
    <mergeCell ref="X15:Z17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  <headerFooter>
    <oddFooter>&amp;C- 49 -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27"/>
  <sheetViews>
    <sheetView view="pageBreakPreview" zoomScale="60" zoomScaleNormal="70" zoomScalePageLayoutView="0" workbookViewId="0" topLeftCell="A1">
      <selection activeCell="H12" sqref="H12:I13"/>
    </sheetView>
  </sheetViews>
  <sheetFormatPr defaultColWidth="3.57421875" defaultRowHeight="15"/>
  <cols>
    <col min="1" max="1" width="3.7109375" style="0" customWidth="1"/>
    <col min="2" max="39" width="3.421875" style="0" customWidth="1"/>
    <col min="40" max="40" width="3.421875" style="90" customWidth="1"/>
    <col min="41" max="16384" width="3.421875" style="0" customWidth="1"/>
  </cols>
  <sheetData>
    <row r="1" spans="1:39" ht="56.25" customHeight="1" thickBot="1">
      <c r="A1" s="2"/>
      <c r="B1" s="2"/>
      <c r="C1" s="2"/>
      <c r="D1" s="2"/>
      <c r="E1" s="2"/>
      <c r="F1" s="92" t="s">
        <v>208</v>
      </c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11" t="s">
        <v>325</v>
      </c>
      <c r="AI1" s="512"/>
      <c r="AJ1" s="512"/>
      <c r="AK1" s="512"/>
      <c r="AL1" s="513"/>
      <c r="AM1" s="2"/>
    </row>
    <row r="2" spans="1:39" ht="13.5">
      <c r="A2" s="2"/>
      <c r="B2" s="50" t="s">
        <v>69</v>
      </c>
      <c r="C2" s="5" t="s">
        <v>161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4.25" thickBot="1">
      <c r="A3" s="2"/>
      <c r="B3" s="93"/>
      <c r="C3" s="7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0" s="84" customFormat="1" ht="23.25" customHeight="1">
      <c r="A4" s="94"/>
      <c r="B4" s="232"/>
      <c r="C4" s="233" t="s">
        <v>198</v>
      </c>
      <c r="D4" s="234"/>
      <c r="E4" s="234"/>
      <c r="F4" s="234"/>
      <c r="G4" s="234"/>
      <c r="H4" s="234"/>
      <c r="I4" s="234"/>
      <c r="J4" s="234"/>
      <c r="K4" s="234"/>
      <c r="L4" s="234"/>
      <c r="M4" s="235"/>
      <c r="N4" s="548" t="s">
        <v>124</v>
      </c>
      <c r="O4" s="514"/>
      <c r="P4" s="514"/>
      <c r="Q4" s="514"/>
      <c r="R4" s="514"/>
      <c r="S4" s="514"/>
      <c r="T4" s="514"/>
      <c r="U4" s="514"/>
      <c r="V4" s="514"/>
      <c r="W4" s="514"/>
      <c r="X4" s="234"/>
      <c r="Y4" s="235"/>
      <c r="Z4" s="232"/>
      <c r="AA4" s="234"/>
      <c r="AB4" s="514" t="s">
        <v>125</v>
      </c>
      <c r="AC4" s="514"/>
      <c r="AD4" s="514"/>
      <c r="AE4" s="514"/>
      <c r="AF4" s="514"/>
      <c r="AG4" s="514"/>
      <c r="AH4" s="514"/>
      <c r="AI4" s="514"/>
      <c r="AJ4" s="234"/>
      <c r="AK4" s="235"/>
      <c r="AL4" s="94"/>
      <c r="AM4" s="94"/>
      <c r="AN4" s="91"/>
    </row>
    <row r="5" spans="1:39" ht="13.5">
      <c r="A5" s="2"/>
      <c r="B5" s="236"/>
      <c r="C5" s="12"/>
      <c r="D5" s="12"/>
      <c r="E5" s="12"/>
      <c r="F5" s="12"/>
      <c r="G5" s="12"/>
      <c r="H5" s="12"/>
      <c r="I5" s="12"/>
      <c r="J5" s="12"/>
      <c r="K5" s="12"/>
      <c r="L5" s="12"/>
      <c r="M5" s="237"/>
      <c r="N5" s="236"/>
      <c r="O5" s="12"/>
      <c r="P5" s="12"/>
      <c r="Q5" s="12"/>
      <c r="R5" s="12"/>
      <c r="S5" s="12"/>
      <c r="T5" s="12"/>
      <c r="U5" s="12"/>
      <c r="V5" s="12"/>
      <c r="W5" s="12"/>
      <c r="X5" s="12"/>
      <c r="Y5" s="237"/>
      <c r="Z5" s="236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237"/>
      <c r="AL5" s="2"/>
      <c r="AM5" s="2"/>
    </row>
    <row r="6" spans="1:40" s="1" customFormat="1" ht="24.75" customHeight="1">
      <c r="A6" s="6"/>
      <c r="B6" s="238"/>
      <c r="C6" s="13" t="s">
        <v>199</v>
      </c>
      <c r="D6" s="13"/>
      <c r="E6" s="13"/>
      <c r="F6" s="13"/>
      <c r="G6" s="13"/>
      <c r="H6" s="13"/>
      <c r="I6" s="13" t="s">
        <v>202</v>
      </c>
      <c r="J6" s="13"/>
      <c r="K6" s="13"/>
      <c r="L6" s="13"/>
      <c r="M6" s="239"/>
      <c r="N6" s="238"/>
      <c r="O6" s="13" t="s">
        <v>205</v>
      </c>
      <c r="P6" s="13"/>
      <c r="Q6" s="13"/>
      <c r="R6" s="13"/>
      <c r="S6" s="13"/>
      <c r="T6" s="13"/>
      <c r="U6" s="13"/>
      <c r="V6" s="13" t="s">
        <v>328</v>
      </c>
      <c r="W6" s="13"/>
      <c r="X6" s="13"/>
      <c r="Y6" s="239"/>
      <c r="Z6" s="238"/>
      <c r="AA6" s="13"/>
      <c r="AB6" s="13" t="s">
        <v>137</v>
      </c>
      <c r="AC6" s="13"/>
      <c r="AD6" s="13"/>
      <c r="AE6" s="13"/>
      <c r="AF6" s="13"/>
      <c r="AG6" s="13"/>
      <c r="AH6" s="13"/>
      <c r="AI6" s="13"/>
      <c r="AJ6" s="13"/>
      <c r="AK6" s="239"/>
      <c r="AL6" s="6"/>
      <c r="AM6" s="6"/>
      <c r="AN6" s="51"/>
    </row>
    <row r="7" spans="1:40" s="1" customFormat="1" ht="24.75" customHeight="1">
      <c r="A7" s="6"/>
      <c r="B7" s="238"/>
      <c r="C7" s="13" t="s">
        <v>200</v>
      </c>
      <c r="D7" s="13"/>
      <c r="E7" s="13"/>
      <c r="F7" s="13"/>
      <c r="G7" s="13"/>
      <c r="H7" s="13"/>
      <c r="I7" s="13" t="s">
        <v>203</v>
      </c>
      <c r="J7" s="13"/>
      <c r="K7" s="13"/>
      <c r="L7" s="13"/>
      <c r="M7" s="239"/>
      <c r="N7" s="238"/>
      <c r="O7" s="13" t="s">
        <v>133</v>
      </c>
      <c r="P7" s="13"/>
      <c r="Q7" s="13"/>
      <c r="R7" s="13"/>
      <c r="S7" s="13"/>
      <c r="T7" s="13"/>
      <c r="U7" s="13"/>
      <c r="V7" s="13" t="s">
        <v>327</v>
      </c>
      <c r="W7" s="13"/>
      <c r="X7" s="13"/>
      <c r="Y7" s="239"/>
      <c r="Z7" s="238"/>
      <c r="AA7" s="13"/>
      <c r="AB7" s="13" t="s">
        <v>152</v>
      </c>
      <c r="AC7" s="13"/>
      <c r="AD7" s="13"/>
      <c r="AE7" s="13"/>
      <c r="AF7" s="13"/>
      <c r="AG7" s="13"/>
      <c r="AH7" s="13" t="s">
        <v>146</v>
      </c>
      <c r="AI7" s="13"/>
      <c r="AJ7" s="13"/>
      <c r="AK7" s="239"/>
      <c r="AL7" s="6"/>
      <c r="AM7" s="6"/>
      <c r="AN7" s="51"/>
    </row>
    <row r="8" spans="1:40" s="1" customFormat="1" ht="24.75" customHeight="1">
      <c r="A8" s="6"/>
      <c r="B8" s="238"/>
      <c r="C8" s="13" t="s">
        <v>201</v>
      </c>
      <c r="D8" s="13"/>
      <c r="E8" s="13"/>
      <c r="F8" s="13"/>
      <c r="G8" s="13"/>
      <c r="H8" s="13"/>
      <c r="I8" s="13" t="s">
        <v>204</v>
      </c>
      <c r="J8" s="13"/>
      <c r="K8" s="13"/>
      <c r="L8" s="13"/>
      <c r="M8" s="239"/>
      <c r="N8" s="238"/>
      <c r="O8" s="13" t="s">
        <v>129</v>
      </c>
      <c r="P8" s="13"/>
      <c r="Q8" s="13"/>
      <c r="R8" s="13"/>
      <c r="S8" s="13"/>
      <c r="T8" s="13"/>
      <c r="U8" s="13"/>
      <c r="V8" s="13" t="s">
        <v>326</v>
      </c>
      <c r="W8" s="13"/>
      <c r="X8" s="13"/>
      <c r="Y8" s="239"/>
      <c r="Z8" s="238"/>
      <c r="AA8" s="13"/>
      <c r="AB8" s="13" t="s">
        <v>151</v>
      </c>
      <c r="AC8" s="13"/>
      <c r="AD8" s="13"/>
      <c r="AE8" s="13"/>
      <c r="AF8" s="13"/>
      <c r="AG8" s="13"/>
      <c r="AH8" s="13" t="s">
        <v>147</v>
      </c>
      <c r="AI8" s="13"/>
      <c r="AJ8" s="13"/>
      <c r="AK8" s="239"/>
      <c r="AL8" s="6"/>
      <c r="AM8" s="6"/>
      <c r="AN8" s="51"/>
    </row>
    <row r="9" spans="1:40" s="1" customFormat="1" ht="24.75" customHeight="1">
      <c r="A9" s="6"/>
      <c r="B9" s="238"/>
      <c r="C9" s="13"/>
      <c r="D9" s="13"/>
      <c r="E9" s="13"/>
      <c r="F9" s="13"/>
      <c r="G9" s="13"/>
      <c r="H9" s="13"/>
      <c r="I9" s="13"/>
      <c r="J9" s="13"/>
      <c r="K9" s="13"/>
      <c r="L9" s="13"/>
      <c r="M9" s="239"/>
      <c r="N9" s="238"/>
      <c r="O9" s="61"/>
      <c r="P9" s="13"/>
      <c r="Q9" s="13"/>
      <c r="R9" s="13"/>
      <c r="S9" s="13"/>
      <c r="T9" s="13"/>
      <c r="U9" s="13"/>
      <c r="V9" s="13"/>
      <c r="W9" s="13"/>
      <c r="X9" s="13"/>
      <c r="Y9" s="239"/>
      <c r="Z9" s="238"/>
      <c r="AA9" s="13"/>
      <c r="AB9" s="13" t="s">
        <v>144</v>
      </c>
      <c r="AC9" s="13"/>
      <c r="AD9" s="13"/>
      <c r="AE9" s="13"/>
      <c r="AF9" s="13"/>
      <c r="AG9" s="13"/>
      <c r="AH9" s="13"/>
      <c r="AI9" s="13"/>
      <c r="AJ9" s="13"/>
      <c r="AK9" s="239"/>
      <c r="AL9" s="6"/>
      <c r="AM9" s="6"/>
      <c r="AN9" s="51"/>
    </row>
    <row r="10" spans="1:40" s="1" customFormat="1" ht="24.75" customHeight="1">
      <c r="A10" s="6"/>
      <c r="B10" s="23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9"/>
      <c r="N10" s="238"/>
      <c r="O10" s="61"/>
      <c r="P10" s="13"/>
      <c r="Q10" s="13"/>
      <c r="R10" s="13"/>
      <c r="S10" s="13"/>
      <c r="T10" s="13"/>
      <c r="U10" s="13"/>
      <c r="V10" s="13"/>
      <c r="W10" s="13"/>
      <c r="X10" s="13"/>
      <c r="Y10" s="239"/>
      <c r="Z10" s="238"/>
      <c r="AA10" s="13"/>
      <c r="AB10" s="13" t="s">
        <v>150</v>
      </c>
      <c r="AC10" s="13"/>
      <c r="AD10" s="13"/>
      <c r="AE10" s="13"/>
      <c r="AF10" s="13"/>
      <c r="AG10" s="13"/>
      <c r="AH10" s="13" t="s">
        <v>148</v>
      </c>
      <c r="AI10" s="13"/>
      <c r="AJ10" s="13"/>
      <c r="AK10" s="239"/>
      <c r="AL10" s="6"/>
      <c r="AM10" s="6"/>
      <c r="AN10" s="51"/>
    </row>
    <row r="11" spans="1:40" s="1" customFormat="1" ht="24.75" customHeight="1" thickBot="1">
      <c r="A11" s="6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2"/>
      <c r="N11" s="240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2"/>
      <c r="Z11" s="240"/>
      <c r="AA11" s="241"/>
      <c r="AB11" s="241" t="s">
        <v>145</v>
      </c>
      <c r="AC11" s="241"/>
      <c r="AD11" s="241"/>
      <c r="AE11" s="241"/>
      <c r="AF11" s="241"/>
      <c r="AG11" s="241"/>
      <c r="AH11" s="241" t="s">
        <v>149</v>
      </c>
      <c r="AI11" s="241"/>
      <c r="AJ11" s="241"/>
      <c r="AK11" s="242"/>
      <c r="AL11" s="6"/>
      <c r="AM11" s="6"/>
      <c r="AN11" s="51"/>
    </row>
    <row r="12" spans="1:40" s="1" customFormat="1" ht="24" customHeight="1">
      <c r="A12" s="6"/>
      <c r="B12" s="6"/>
      <c r="C12" s="6"/>
      <c r="D12" s="6"/>
      <c r="E12" s="6"/>
      <c r="F12" s="6"/>
      <c r="G12" s="6"/>
      <c r="H12" s="549" t="s">
        <v>261</v>
      </c>
      <c r="I12" s="54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549" t="s">
        <v>261</v>
      </c>
      <c r="V12" s="549"/>
      <c r="W12" s="6"/>
      <c r="X12" s="6"/>
      <c r="Y12" s="6"/>
      <c r="Z12" s="6"/>
      <c r="AA12" s="6"/>
      <c r="AB12" s="6"/>
      <c r="AC12" s="6"/>
      <c r="AD12" s="6"/>
      <c r="AE12" s="6"/>
      <c r="AF12" s="549" t="s">
        <v>261</v>
      </c>
      <c r="AG12" s="549"/>
      <c r="AH12" s="6"/>
      <c r="AI12" s="6"/>
      <c r="AJ12" s="6"/>
      <c r="AK12" s="6"/>
      <c r="AL12" s="6"/>
      <c r="AM12" s="6"/>
      <c r="AN12" s="51"/>
    </row>
    <row r="13" spans="1:39" ht="14.25" thickBot="1">
      <c r="A13" s="2"/>
      <c r="B13" s="2"/>
      <c r="C13" s="2"/>
      <c r="D13" s="2"/>
      <c r="E13" s="2"/>
      <c r="F13" s="2"/>
      <c r="G13" s="2"/>
      <c r="H13" s="550"/>
      <c r="I13" s="55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550"/>
      <c r="V13" s="550"/>
      <c r="W13" s="2"/>
      <c r="X13" s="2"/>
      <c r="Y13" s="2"/>
      <c r="Z13" s="2"/>
      <c r="AA13" s="2"/>
      <c r="AB13" s="2"/>
      <c r="AC13" s="2"/>
      <c r="AD13" s="2"/>
      <c r="AE13" s="2"/>
      <c r="AF13" s="550"/>
      <c r="AG13" s="550"/>
      <c r="AH13" s="2"/>
      <c r="AI13" s="2"/>
      <c r="AJ13" s="2"/>
      <c r="AK13" s="2"/>
      <c r="AL13" s="2"/>
      <c r="AM13" s="2"/>
    </row>
    <row r="14" spans="1:39" ht="14.25" thickTop="1">
      <c r="A14" s="2"/>
      <c r="B14" s="2"/>
      <c r="C14" s="2"/>
      <c r="D14" s="2"/>
      <c r="E14" s="2"/>
      <c r="F14" s="2"/>
      <c r="G14" s="515">
        <v>400</v>
      </c>
      <c r="H14" s="516"/>
      <c r="I14" s="516"/>
      <c r="J14" s="517"/>
      <c r="K14" s="524" t="s">
        <v>157</v>
      </c>
      <c r="L14" s="524"/>
      <c r="M14" s="524"/>
      <c r="N14" s="2"/>
      <c r="O14" s="510" t="s">
        <v>259</v>
      </c>
      <c r="P14" s="510"/>
      <c r="Q14" s="2"/>
      <c r="R14" s="2"/>
      <c r="S14" s="2"/>
      <c r="T14" s="515">
        <v>1000</v>
      </c>
      <c r="U14" s="516"/>
      <c r="V14" s="516"/>
      <c r="W14" s="517"/>
      <c r="X14" s="524" t="s">
        <v>157</v>
      </c>
      <c r="Y14" s="524"/>
      <c r="Z14" s="524"/>
      <c r="AA14" s="510" t="s">
        <v>259</v>
      </c>
      <c r="AB14" s="510"/>
      <c r="AC14" s="2"/>
      <c r="AD14" s="2"/>
      <c r="AE14" s="515">
        <v>0</v>
      </c>
      <c r="AF14" s="516"/>
      <c r="AG14" s="516"/>
      <c r="AH14" s="517"/>
      <c r="AI14" s="524" t="s">
        <v>157</v>
      </c>
      <c r="AJ14" s="524"/>
      <c r="AK14" s="524"/>
      <c r="AL14" s="2"/>
      <c r="AM14" s="2"/>
    </row>
    <row r="15" spans="1:39" ht="13.5">
      <c r="A15" s="2"/>
      <c r="B15" s="2"/>
      <c r="C15" s="2"/>
      <c r="D15" s="2"/>
      <c r="E15" s="2"/>
      <c r="F15" s="2"/>
      <c r="G15" s="518"/>
      <c r="H15" s="519"/>
      <c r="I15" s="519"/>
      <c r="J15" s="520"/>
      <c r="K15" s="524"/>
      <c r="L15" s="524"/>
      <c r="M15" s="524"/>
      <c r="N15" s="2"/>
      <c r="O15" s="510"/>
      <c r="P15" s="510"/>
      <c r="Q15" s="2"/>
      <c r="R15" s="2"/>
      <c r="S15" s="2"/>
      <c r="T15" s="518"/>
      <c r="U15" s="519"/>
      <c r="V15" s="519"/>
      <c r="W15" s="520"/>
      <c r="X15" s="524"/>
      <c r="Y15" s="524"/>
      <c r="Z15" s="524"/>
      <c r="AA15" s="510"/>
      <c r="AB15" s="510"/>
      <c r="AC15" s="2"/>
      <c r="AD15" s="2"/>
      <c r="AE15" s="518"/>
      <c r="AF15" s="519"/>
      <c r="AG15" s="519"/>
      <c r="AH15" s="520"/>
      <c r="AI15" s="524"/>
      <c r="AJ15" s="524"/>
      <c r="AK15" s="524"/>
      <c r="AL15" s="2"/>
      <c r="AM15" s="2"/>
    </row>
    <row r="16" spans="1:39" ht="14.25" thickBot="1">
      <c r="A16" s="2"/>
      <c r="B16" s="2"/>
      <c r="C16" s="2"/>
      <c r="D16" s="2"/>
      <c r="E16" s="2"/>
      <c r="F16" s="2"/>
      <c r="G16" s="521"/>
      <c r="H16" s="522"/>
      <c r="I16" s="522"/>
      <c r="J16" s="523"/>
      <c r="K16" s="524"/>
      <c r="L16" s="524"/>
      <c r="M16" s="524"/>
      <c r="N16" s="2"/>
      <c r="O16" s="510"/>
      <c r="P16" s="510"/>
      <c r="Q16" s="2"/>
      <c r="R16" s="2"/>
      <c r="S16" s="2"/>
      <c r="T16" s="521"/>
      <c r="U16" s="522"/>
      <c r="V16" s="522"/>
      <c r="W16" s="523"/>
      <c r="X16" s="524"/>
      <c r="Y16" s="524"/>
      <c r="Z16" s="524"/>
      <c r="AA16" s="510"/>
      <c r="AB16" s="510"/>
      <c r="AC16" s="2"/>
      <c r="AD16" s="2"/>
      <c r="AE16" s="521"/>
      <c r="AF16" s="522"/>
      <c r="AG16" s="522"/>
      <c r="AH16" s="523"/>
      <c r="AI16" s="524"/>
      <c r="AJ16" s="524"/>
      <c r="AK16" s="524"/>
      <c r="AL16" s="2"/>
      <c r="AM16" s="2"/>
    </row>
    <row r="17" spans="1:39" ht="14.25" thickTop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4.2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3.5" customHeight="1" thickTop="1">
      <c r="A19" s="2"/>
      <c r="B19" s="2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2"/>
      <c r="X19" s="2"/>
      <c r="Y19" s="2"/>
      <c r="Z19" s="510" t="s">
        <v>260</v>
      </c>
      <c r="AA19" s="510"/>
      <c r="AB19" s="2"/>
      <c r="AC19" s="529">
        <f>SUM(G14,T14,AE14)</f>
        <v>1400</v>
      </c>
      <c r="AD19" s="530"/>
      <c r="AE19" s="530"/>
      <c r="AF19" s="530"/>
      <c r="AG19" s="531"/>
      <c r="AH19" s="524" t="s">
        <v>157</v>
      </c>
      <c r="AI19" s="524"/>
      <c r="AJ19" s="524"/>
      <c r="AK19" s="2"/>
      <c r="AL19" s="2"/>
      <c r="AM19" s="2"/>
    </row>
    <row r="20" spans="1:39" ht="13.5" customHeight="1">
      <c r="A20" s="2"/>
      <c r="B20" s="2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2"/>
      <c r="X20" s="2"/>
      <c r="Y20" s="2"/>
      <c r="Z20" s="510"/>
      <c r="AA20" s="510"/>
      <c r="AB20" s="2"/>
      <c r="AC20" s="532"/>
      <c r="AD20" s="533"/>
      <c r="AE20" s="533"/>
      <c r="AF20" s="533"/>
      <c r="AG20" s="534"/>
      <c r="AH20" s="524"/>
      <c r="AI20" s="524"/>
      <c r="AJ20" s="524"/>
      <c r="AK20" s="2"/>
      <c r="AL20" s="2"/>
      <c r="AM20" s="2"/>
    </row>
    <row r="21" spans="1:39" ht="14.25" customHeight="1" thickBot="1">
      <c r="A21" s="2"/>
      <c r="B21" s="2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2"/>
      <c r="X21" s="4"/>
      <c r="Y21" s="2"/>
      <c r="Z21" s="510"/>
      <c r="AA21" s="510"/>
      <c r="AB21" s="2"/>
      <c r="AC21" s="535"/>
      <c r="AD21" s="536"/>
      <c r="AE21" s="536"/>
      <c r="AF21" s="536"/>
      <c r="AG21" s="537"/>
      <c r="AH21" s="524"/>
      <c r="AI21" s="524"/>
      <c r="AJ21" s="524"/>
      <c r="AK21" s="2"/>
      <c r="AL21" s="2"/>
      <c r="AM21" s="2"/>
    </row>
    <row r="22" spans="1:39" ht="14.25" customHeight="1" thickBot="1" thickTop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3.5" customHeight="1" thickBot="1">
      <c r="A23" s="2"/>
      <c r="B23" s="2"/>
      <c r="C23" s="103" t="s">
        <v>162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5"/>
      <c r="T23" s="2"/>
      <c r="U23" s="2"/>
      <c r="V23" s="2"/>
      <c r="W23" s="2"/>
      <c r="X23" s="2"/>
      <c r="Y23" s="302"/>
      <c r="Z23" s="311" t="s">
        <v>33</v>
      </c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5"/>
      <c r="AM23" s="2"/>
    </row>
    <row r="24" spans="1:39" ht="13.5" customHeight="1" thickBot="1">
      <c r="A24" s="2"/>
      <c r="B24" s="2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2"/>
      <c r="Y24" s="306"/>
      <c r="Z24" s="219"/>
      <c r="AA24" s="219"/>
      <c r="AB24" s="219"/>
      <c r="AC24" s="525">
        <f>'P41'!X8*'P41'!P12*'P41'!P18</f>
        <v>2302.475</v>
      </c>
      <c r="AD24" s="525"/>
      <c r="AE24" s="525"/>
      <c r="AF24" s="525"/>
      <c r="AG24" s="525"/>
      <c r="AH24" s="527" t="s">
        <v>157</v>
      </c>
      <c r="AI24" s="527"/>
      <c r="AJ24" s="219"/>
      <c r="AK24" s="307"/>
      <c r="AL24" s="2"/>
      <c r="AM24" s="2"/>
    </row>
    <row r="25" spans="1:39" ht="14.25" customHeight="1" thickBot="1">
      <c r="A25" s="2"/>
      <c r="B25" s="2"/>
      <c r="C25" s="103" t="s">
        <v>206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5"/>
      <c r="T25" s="321"/>
      <c r="U25" s="321"/>
      <c r="V25" s="321"/>
      <c r="W25" s="2"/>
      <c r="X25" s="12"/>
      <c r="Y25" s="308"/>
      <c r="Z25" s="309"/>
      <c r="AA25" s="309"/>
      <c r="AB25" s="309"/>
      <c r="AC25" s="526"/>
      <c r="AD25" s="526"/>
      <c r="AE25" s="526"/>
      <c r="AF25" s="526"/>
      <c r="AG25" s="526"/>
      <c r="AH25" s="528"/>
      <c r="AI25" s="528"/>
      <c r="AJ25" s="309"/>
      <c r="AK25" s="310"/>
      <c r="AL25" s="12"/>
      <c r="AM25" s="12"/>
    </row>
    <row r="26" spans="1:39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2"/>
    </row>
    <row r="27" spans="1:39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2"/>
      <c r="AK27" s="2"/>
      <c r="AL27" s="2"/>
      <c r="AM27" s="2"/>
    </row>
    <row r="28" s="90" customFormat="1" ht="13.5"/>
  </sheetData>
  <sheetProtection sheet="1"/>
  <mergeCells count="19">
    <mergeCell ref="AC24:AG25"/>
    <mergeCell ref="AH24:AI25"/>
    <mergeCell ref="Z19:AA21"/>
    <mergeCell ref="AI14:AK16"/>
    <mergeCell ref="H12:I13"/>
    <mergeCell ref="U12:V13"/>
    <mergeCell ref="AF12:AG13"/>
    <mergeCell ref="O14:P16"/>
    <mergeCell ref="AA14:AB16"/>
    <mergeCell ref="AC19:AG21"/>
    <mergeCell ref="AH19:AJ21"/>
    <mergeCell ref="AH1:AL1"/>
    <mergeCell ref="N4:W4"/>
    <mergeCell ref="AB4:AI4"/>
    <mergeCell ref="G14:J16"/>
    <mergeCell ref="K14:M16"/>
    <mergeCell ref="T14:W16"/>
    <mergeCell ref="X14:Z16"/>
    <mergeCell ref="AE14:AH1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&amp;C- 51 -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T42"/>
  <sheetViews>
    <sheetView view="pageBreakPreview" zoomScale="60" zoomScaleNormal="85" zoomScalePageLayoutView="0" workbookViewId="0" topLeftCell="A1">
      <selection activeCell="H12" sqref="H12"/>
    </sheetView>
  </sheetViews>
  <sheetFormatPr defaultColWidth="2.8515625" defaultRowHeight="15"/>
  <cols>
    <col min="1" max="6" width="2.8515625" style="0" customWidth="1"/>
    <col min="7" max="7" width="6.421875" style="0" customWidth="1"/>
    <col min="8" max="16" width="2.8515625" style="0" customWidth="1"/>
    <col min="17" max="17" width="5.140625" style="0" customWidth="1"/>
    <col min="18" max="18" width="2.8515625" style="0" customWidth="1"/>
    <col min="19" max="19" width="1.7109375" style="0" customWidth="1"/>
    <col min="20" max="22" width="2.8515625" style="0" customWidth="1"/>
    <col min="23" max="23" width="6.00390625" style="0" customWidth="1"/>
    <col min="24" max="24" width="2.8515625" style="0" customWidth="1"/>
    <col min="25" max="25" width="2.00390625" style="0" customWidth="1"/>
    <col min="26" max="27" width="2.8515625" style="0" customWidth="1"/>
    <col min="28" max="28" width="1.8515625" style="0" customWidth="1"/>
    <col min="29" max="30" width="2.8515625" style="0" customWidth="1"/>
    <col min="31" max="31" width="2.00390625" style="0" customWidth="1"/>
    <col min="32" max="33" width="2.8515625" style="0" customWidth="1"/>
    <col min="34" max="34" width="2.00390625" style="0" customWidth="1"/>
    <col min="35" max="36" width="2.8515625" style="0" customWidth="1"/>
    <col min="37" max="37" width="2.00390625" style="0" customWidth="1"/>
    <col min="38" max="39" width="2.8515625" style="0" customWidth="1"/>
    <col min="40" max="40" width="2.00390625" style="0" customWidth="1"/>
    <col min="41" max="42" width="2.8515625" style="0" customWidth="1"/>
    <col min="43" max="43" width="2.00390625" style="0" customWidth="1"/>
    <col min="44" max="46" width="2.8515625" style="0" customWidth="1"/>
    <col min="47" max="47" width="2.8515625" style="90" customWidth="1"/>
  </cols>
  <sheetData>
    <row r="1" spans="1:46" ht="18" thickBot="1">
      <c r="A1" s="553" t="s">
        <v>265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5"/>
      <c r="S1" s="2"/>
      <c r="T1" s="2"/>
      <c r="U1" s="50" t="s">
        <v>69</v>
      </c>
      <c r="V1" s="5" t="s">
        <v>315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2.5" customHeight="1" thickBot="1">
      <c r="A2" s="98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99"/>
      <c r="S2" s="2"/>
      <c r="T2" s="95"/>
      <c r="U2" s="268" t="s">
        <v>267</v>
      </c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7"/>
    </row>
    <row r="3" spans="1:46" ht="22.5" customHeight="1" thickBot="1">
      <c r="A3" s="568" t="s">
        <v>247</v>
      </c>
      <c r="B3" s="569"/>
      <c r="C3" s="569"/>
      <c r="D3" s="569"/>
      <c r="E3" s="569"/>
      <c r="F3" s="569"/>
      <c r="G3" s="569"/>
      <c r="H3" s="256"/>
      <c r="I3" s="571" t="s">
        <v>285</v>
      </c>
      <c r="J3" s="12"/>
      <c r="K3" s="551" t="s">
        <v>246</v>
      </c>
      <c r="L3" s="551"/>
      <c r="M3" s="551"/>
      <c r="N3" s="551"/>
      <c r="O3" s="551"/>
      <c r="P3" s="551"/>
      <c r="Q3" s="551"/>
      <c r="R3" s="552"/>
      <c r="S3" s="2"/>
      <c r="T3" s="98"/>
      <c r="U3" s="12" t="s">
        <v>268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99"/>
    </row>
    <row r="4" spans="1:46" ht="18" customHeight="1" thickBot="1">
      <c r="A4" s="254" t="s">
        <v>329</v>
      </c>
      <c r="B4" s="255"/>
      <c r="C4" s="255"/>
      <c r="D4" s="255"/>
      <c r="E4" s="255"/>
      <c r="F4" s="255"/>
      <c r="G4" s="255"/>
      <c r="H4" s="12"/>
      <c r="I4" s="572"/>
      <c r="J4" s="12"/>
      <c r="K4" s="213"/>
      <c r="L4" s="213"/>
      <c r="M4" s="213"/>
      <c r="N4" s="213"/>
      <c r="O4" s="213"/>
      <c r="P4" s="213"/>
      <c r="Q4" s="213"/>
      <c r="R4" s="253"/>
      <c r="S4" s="2"/>
      <c r="T4" s="98"/>
      <c r="U4" s="559" t="s">
        <v>269</v>
      </c>
      <c r="V4" s="560"/>
      <c r="W4" s="561"/>
      <c r="X4" s="270">
        <v>3</v>
      </c>
      <c r="Y4" s="107" t="s">
        <v>287</v>
      </c>
      <c r="Z4" s="271">
        <v>16</v>
      </c>
      <c r="AA4" s="270">
        <f>X4</f>
        <v>3</v>
      </c>
      <c r="AB4" s="107" t="s">
        <v>287</v>
      </c>
      <c r="AC4" s="271">
        <f>Z4+1</f>
        <v>17</v>
      </c>
      <c r="AD4" s="270">
        <f>AA4</f>
        <v>3</v>
      </c>
      <c r="AE4" s="107" t="s">
        <v>287</v>
      </c>
      <c r="AF4" s="271">
        <f>AC4+1</f>
        <v>18</v>
      </c>
      <c r="AG4" s="270">
        <f>AD4</f>
        <v>3</v>
      </c>
      <c r="AH4" s="107" t="s">
        <v>287</v>
      </c>
      <c r="AI4" s="271">
        <f>AF4+1</f>
        <v>19</v>
      </c>
      <c r="AJ4" s="270">
        <f>AG4</f>
        <v>3</v>
      </c>
      <c r="AK4" s="107" t="s">
        <v>287</v>
      </c>
      <c r="AL4" s="271">
        <f>AI4+1</f>
        <v>20</v>
      </c>
      <c r="AM4" s="270">
        <f>AJ4</f>
        <v>3</v>
      </c>
      <c r="AN4" s="107" t="s">
        <v>287</v>
      </c>
      <c r="AO4" s="271">
        <f>AL4+1</f>
        <v>21</v>
      </c>
      <c r="AP4" s="270">
        <f>AM4</f>
        <v>3</v>
      </c>
      <c r="AQ4" s="107" t="s">
        <v>287</v>
      </c>
      <c r="AR4" s="271">
        <f>AO4+1</f>
        <v>22</v>
      </c>
      <c r="AS4" s="12"/>
      <c r="AT4" s="99"/>
    </row>
    <row r="5" spans="1:46" ht="18" customHeight="1" thickBot="1">
      <c r="A5" s="254" t="s">
        <v>330</v>
      </c>
      <c r="B5" s="255"/>
      <c r="C5" s="255"/>
      <c r="D5" s="255"/>
      <c r="E5" s="255"/>
      <c r="F5" s="255"/>
      <c r="G5" s="255"/>
      <c r="H5" s="12"/>
      <c r="I5" s="570" t="s">
        <v>284</v>
      </c>
      <c r="J5" s="12"/>
      <c r="K5" s="213" t="s">
        <v>304</v>
      </c>
      <c r="L5" s="213"/>
      <c r="M5" s="213"/>
      <c r="N5" s="213"/>
      <c r="O5" s="213"/>
      <c r="P5" s="213"/>
      <c r="Q5" s="213"/>
      <c r="R5" s="253"/>
      <c r="S5" s="2"/>
      <c r="T5" s="98"/>
      <c r="U5" s="559" t="s">
        <v>270</v>
      </c>
      <c r="V5" s="560"/>
      <c r="W5" s="561"/>
      <c r="X5" s="576" t="s">
        <v>288</v>
      </c>
      <c r="Y5" s="576"/>
      <c r="Z5" s="576"/>
      <c r="AA5" s="578" t="s">
        <v>312</v>
      </c>
      <c r="AB5" s="579"/>
      <c r="AC5" s="580"/>
      <c r="AD5" s="578" t="s">
        <v>289</v>
      </c>
      <c r="AE5" s="579"/>
      <c r="AF5" s="580"/>
      <c r="AG5" s="578" t="s">
        <v>290</v>
      </c>
      <c r="AH5" s="579"/>
      <c r="AI5" s="580"/>
      <c r="AJ5" s="578" t="s">
        <v>291</v>
      </c>
      <c r="AK5" s="579"/>
      <c r="AL5" s="580"/>
      <c r="AM5" s="578" t="s">
        <v>292</v>
      </c>
      <c r="AN5" s="579"/>
      <c r="AO5" s="580"/>
      <c r="AP5" s="578" t="s">
        <v>293</v>
      </c>
      <c r="AQ5" s="579"/>
      <c r="AR5" s="580"/>
      <c r="AS5" s="12"/>
      <c r="AT5" s="99"/>
    </row>
    <row r="6" spans="1:46" ht="18" customHeight="1">
      <c r="A6" s="254" t="s">
        <v>297</v>
      </c>
      <c r="B6" s="255"/>
      <c r="C6" s="255"/>
      <c r="D6" s="255"/>
      <c r="E6" s="255"/>
      <c r="F6" s="255"/>
      <c r="G6" s="255"/>
      <c r="H6" s="12"/>
      <c r="I6" s="570"/>
      <c r="J6" s="12"/>
      <c r="K6" s="213"/>
      <c r="L6" s="213"/>
      <c r="M6" s="213"/>
      <c r="N6" s="213"/>
      <c r="O6" s="213"/>
      <c r="P6" s="213"/>
      <c r="Q6" s="213"/>
      <c r="R6" s="253"/>
      <c r="S6" s="2"/>
      <c r="T6" s="98"/>
      <c r="U6" s="581" t="s">
        <v>246</v>
      </c>
      <c r="V6" s="582"/>
      <c r="W6" s="582"/>
      <c r="X6" s="575">
        <v>2</v>
      </c>
      <c r="Y6" s="576"/>
      <c r="Z6" s="577"/>
      <c r="AA6" s="575">
        <v>2</v>
      </c>
      <c r="AB6" s="576"/>
      <c r="AC6" s="577"/>
      <c r="AD6" s="575">
        <v>2</v>
      </c>
      <c r="AE6" s="576"/>
      <c r="AF6" s="577"/>
      <c r="AG6" s="575">
        <v>2</v>
      </c>
      <c r="AH6" s="576"/>
      <c r="AI6" s="577"/>
      <c r="AJ6" s="575">
        <v>2</v>
      </c>
      <c r="AK6" s="576"/>
      <c r="AL6" s="577"/>
      <c r="AM6" s="575">
        <v>2</v>
      </c>
      <c r="AN6" s="576"/>
      <c r="AO6" s="577"/>
      <c r="AP6" s="575">
        <v>2</v>
      </c>
      <c r="AQ6" s="576"/>
      <c r="AR6" s="577"/>
      <c r="AS6" s="12"/>
      <c r="AT6" s="99"/>
    </row>
    <row r="7" spans="1:46" ht="18" customHeight="1" thickBot="1">
      <c r="A7" s="254"/>
      <c r="B7" s="255"/>
      <c r="C7" s="255"/>
      <c r="D7" s="255"/>
      <c r="E7" s="255"/>
      <c r="F7" s="255"/>
      <c r="G7" s="255"/>
      <c r="H7" s="12"/>
      <c r="I7" s="570"/>
      <c r="J7" s="12"/>
      <c r="K7" s="213"/>
      <c r="L7" s="213"/>
      <c r="M7" s="213"/>
      <c r="N7" s="213"/>
      <c r="O7" s="213"/>
      <c r="P7" s="213"/>
      <c r="Q7" s="213"/>
      <c r="R7" s="253"/>
      <c r="S7" s="2"/>
      <c r="T7" s="98"/>
      <c r="U7" s="583"/>
      <c r="V7" s="584"/>
      <c r="W7" s="584"/>
      <c r="X7" s="122"/>
      <c r="Y7" s="123"/>
      <c r="Z7" s="269" t="s">
        <v>294</v>
      </c>
      <c r="AA7" s="122"/>
      <c r="AB7" s="123"/>
      <c r="AC7" s="269" t="s">
        <v>294</v>
      </c>
      <c r="AD7" s="122"/>
      <c r="AE7" s="123"/>
      <c r="AF7" s="269" t="s">
        <v>294</v>
      </c>
      <c r="AG7" s="122"/>
      <c r="AH7" s="123"/>
      <c r="AI7" s="269" t="s">
        <v>294</v>
      </c>
      <c r="AJ7" s="122"/>
      <c r="AK7" s="123"/>
      <c r="AL7" s="269" t="s">
        <v>294</v>
      </c>
      <c r="AM7" s="122"/>
      <c r="AN7" s="123"/>
      <c r="AO7" s="269" t="s">
        <v>294</v>
      </c>
      <c r="AP7" s="122"/>
      <c r="AQ7" s="123"/>
      <c r="AR7" s="269" t="s">
        <v>294</v>
      </c>
      <c r="AS7" s="12"/>
      <c r="AT7" s="99"/>
    </row>
    <row r="8" spans="1:46" ht="18" customHeight="1">
      <c r="A8" s="254" t="s">
        <v>298</v>
      </c>
      <c r="B8" s="255"/>
      <c r="C8" s="255"/>
      <c r="D8" s="255"/>
      <c r="E8" s="255"/>
      <c r="F8" s="255"/>
      <c r="G8" s="255"/>
      <c r="H8" s="12"/>
      <c r="I8" s="570"/>
      <c r="J8" s="12"/>
      <c r="K8" s="213" t="s">
        <v>305</v>
      </c>
      <c r="L8" s="213"/>
      <c r="M8" s="213"/>
      <c r="N8" s="213"/>
      <c r="O8" s="213"/>
      <c r="P8" s="213"/>
      <c r="Q8" s="213"/>
      <c r="R8" s="253"/>
      <c r="S8" s="2"/>
      <c r="T8" s="98"/>
      <c r="U8" s="585" t="s">
        <v>247</v>
      </c>
      <c r="V8" s="586"/>
      <c r="W8" s="587"/>
      <c r="X8" s="596">
        <v>1</v>
      </c>
      <c r="Y8" s="594"/>
      <c r="Z8" s="597"/>
      <c r="AA8" s="575">
        <v>1</v>
      </c>
      <c r="AB8" s="576"/>
      <c r="AC8" s="577"/>
      <c r="AD8" s="575">
        <v>1</v>
      </c>
      <c r="AE8" s="576"/>
      <c r="AF8" s="577"/>
      <c r="AG8" s="575">
        <v>1</v>
      </c>
      <c r="AH8" s="576"/>
      <c r="AI8" s="577"/>
      <c r="AJ8" s="575">
        <v>1</v>
      </c>
      <c r="AK8" s="576"/>
      <c r="AL8" s="577"/>
      <c r="AM8" s="575">
        <v>4</v>
      </c>
      <c r="AN8" s="576"/>
      <c r="AO8" s="577"/>
      <c r="AP8" s="575">
        <v>1</v>
      </c>
      <c r="AQ8" s="576"/>
      <c r="AR8" s="577"/>
      <c r="AS8" s="12"/>
      <c r="AT8" s="99"/>
    </row>
    <row r="9" spans="1:46" ht="18" customHeight="1" thickBot="1">
      <c r="A9" s="254" t="s">
        <v>299</v>
      </c>
      <c r="B9" s="255"/>
      <c r="C9" s="255"/>
      <c r="D9" s="255"/>
      <c r="E9" s="255"/>
      <c r="F9" s="255"/>
      <c r="G9" s="255"/>
      <c r="H9" s="12"/>
      <c r="I9" s="570"/>
      <c r="J9" s="12"/>
      <c r="K9" s="213" t="s">
        <v>306</v>
      </c>
      <c r="L9" s="213"/>
      <c r="M9" s="213"/>
      <c r="N9" s="213"/>
      <c r="O9" s="213"/>
      <c r="P9" s="213"/>
      <c r="Q9" s="213"/>
      <c r="R9" s="253"/>
      <c r="S9" s="2"/>
      <c r="T9" s="98"/>
      <c r="U9" s="588"/>
      <c r="V9" s="589"/>
      <c r="W9" s="590"/>
      <c r="X9" s="122"/>
      <c r="Y9" s="123"/>
      <c r="Z9" s="269" t="s">
        <v>294</v>
      </c>
      <c r="AA9" s="122"/>
      <c r="AB9" s="123"/>
      <c r="AC9" s="269" t="s">
        <v>294</v>
      </c>
      <c r="AD9" s="122"/>
      <c r="AE9" s="123"/>
      <c r="AF9" s="269" t="s">
        <v>294</v>
      </c>
      <c r="AG9" s="122"/>
      <c r="AH9" s="123"/>
      <c r="AI9" s="269" t="s">
        <v>294</v>
      </c>
      <c r="AJ9" s="122"/>
      <c r="AK9" s="123"/>
      <c r="AL9" s="269" t="s">
        <v>294</v>
      </c>
      <c r="AM9" s="122"/>
      <c r="AN9" s="123"/>
      <c r="AO9" s="269" t="s">
        <v>294</v>
      </c>
      <c r="AP9" s="122"/>
      <c r="AQ9" s="123"/>
      <c r="AR9" s="269" t="s">
        <v>294</v>
      </c>
      <c r="AS9" s="12"/>
      <c r="AT9" s="99"/>
    </row>
    <row r="10" spans="1:46" ht="18" customHeight="1">
      <c r="A10" s="254"/>
      <c r="B10" s="255"/>
      <c r="C10" s="255"/>
      <c r="D10" s="255"/>
      <c r="E10" s="255"/>
      <c r="F10" s="255"/>
      <c r="G10" s="255"/>
      <c r="H10" s="12"/>
      <c r="I10" s="570"/>
      <c r="J10" s="12"/>
      <c r="K10" s="213"/>
      <c r="L10" s="213"/>
      <c r="M10" s="213"/>
      <c r="N10" s="213"/>
      <c r="O10" s="213"/>
      <c r="P10" s="213"/>
      <c r="Q10" s="213"/>
      <c r="R10" s="253"/>
      <c r="S10" s="2"/>
      <c r="T10" s="98"/>
      <c r="U10" s="562" t="s">
        <v>271</v>
      </c>
      <c r="V10" s="563"/>
      <c r="W10" s="564"/>
      <c r="X10" s="591">
        <f>SUM(X6,X8)</f>
        <v>3</v>
      </c>
      <c r="Y10" s="592"/>
      <c r="Z10" s="593"/>
      <c r="AA10" s="591">
        <f>SUM(AA6,AA8)</f>
        <v>3</v>
      </c>
      <c r="AB10" s="592"/>
      <c r="AC10" s="593"/>
      <c r="AD10" s="591">
        <f>SUM(AD6,AD8)</f>
        <v>3</v>
      </c>
      <c r="AE10" s="592"/>
      <c r="AF10" s="593"/>
      <c r="AG10" s="591">
        <f>SUM(AG6,AG8)</f>
        <v>3</v>
      </c>
      <c r="AH10" s="592"/>
      <c r="AI10" s="593"/>
      <c r="AJ10" s="591">
        <f>SUM(AJ6,AJ8)</f>
        <v>3</v>
      </c>
      <c r="AK10" s="592"/>
      <c r="AL10" s="593"/>
      <c r="AM10" s="591">
        <f>SUM(AM6,AM8)</f>
        <v>6</v>
      </c>
      <c r="AN10" s="592"/>
      <c r="AO10" s="593"/>
      <c r="AP10" s="591">
        <f>SUM(AP6,AP8)</f>
        <v>3</v>
      </c>
      <c r="AQ10" s="592"/>
      <c r="AR10" s="593"/>
      <c r="AS10" s="12"/>
      <c r="AT10" s="99"/>
    </row>
    <row r="11" spans="1:46" ht="18" customHeight="1" thickBot="1">
      <c r="A11" s="254" t="s">
        <v>300</v>
      </c>
      <c r="B11" s="255"/>
      <c r="C11" s="255"/>
      <c r="D11" s="255"/>
      <c r="E11" s="255"/>
      <c r="F11" s="255"/>
      <c r="G11" s="255"/>
      <c r="H11" s="12"/>
      <c r="I11" s="570"/>
      <c r="J11" s="12"/>
      <c r="K11" s="213" t="s">
        <v>307</v>
      </c>
      <c r="L11" s="213"/>
      <c r="M11" s="213"/>
      <c r="N11" s="213"/>
      <c r="O11" s="213"/>
      <c r="P11" s="213"/>
      <c r="Q11" s="213"/>
      <c r="R11" s="253"/>
      <c r="S11" s="2"/>
      <c r="T11" s="98"/>
      <c r="U11" s="565" t="s">
        <v>272</v>
      </c>
      <c r="V11" s="566"/>
      <c r="W11" s="567"/>
      <c r="X11" s="122"/>
      <c r="Y11" s="123"/>
      <c r="Z11" s="269" t="s">
        <v>294</v>
      </c>
      <c r="AA11" s="122"/>
      <c r="AB11" s="123"/>
      <c r="AC11" s="269" t="s">
        <v>294</v>
      </c>
      <c r="AD11" s="122"/>
      <c r="AE11" s="123"/>
      <c r="AF11" s="269" t="s">
        <v>294</v>
      </c>
      <c r="AG11" s="122"/>
      <c r="AH11" s="123"/>
      <c r="AI11" s="269" t="s">
        <v>294</v>
      </c>
      <c r="AJ11" s="122"/>
      <c r="AK11" s="123"/>
      <c r="AL11" s="269" t="s">
        <v>294</v>
      </c>
      <c r="AM11" s="122"/>
      <c r="AN11" s="123"/>
      <c r="AO11" s="269" t="s">
        <v>294</v>
      </c>
      <c r="AP11" s="122"/>
      <c r="AQ11" s="123"/>
      <c r="AR11" s="269" t="s">
        <v>294</v>
      </c>
      <c r="AS11" s="12"/>
      <c r="AT11" s="99"/>
    </row>
    <row r="12" spans="1:46" ht="18" customHeight="1" thickBot="1">
      <c r="A12" s="254" t="s">
        <v>301</v>
      </c>
      <c r="B12" s="255"/>
      <c r="C12" s="255"/>
      <c r="D12" s="255"/>
      <c r="E12" s="255"/>
      <c r="F12" s="255"/>
      <c r="G12" s="255"/>
      <c r="H12" s="12"/>
      <c r="I12" s="570"/>
      <c r="J12" s="12"/>
      <c r="K12" s="213"/>
      <c r="L12" s="213"/>
      <c r="M12" s="213"/>
      <c r="N12" s="213"/>
      <c r="O12" s="213"/>
      <c r="P12" s="213"/>
      <c r="Q12" s="213"/>
      <c r="R12" s="253"/>
      <c r="S12" s="2"/>
      <c r="T12" s="100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2"/>
    </row>
    <row r="13" spans="1:46" ht="18" customHeight="1" thickBot="1">
      <c r="A13" s="254"/>
      <c r="B13" s="255"/>
      <c r="C13" s="255"/>
      <c r="D13" s="255"/>
      <c r="E13" s="255"/>
      <c r="F13" s="255"/>
      <c r="G13" s="255"/>
      <c r="H13" s="12"/>
      <c r="I13" s="570"/>
      <c r="J13" s="12"/>
      <c r="K13" s="213"/>
      <c r="L13" s="213"/>
      <c r="M13" s="213"/>
      <c r="N13" s="213"/>
      <c r="O13" s="213"/>
      <c r="P13" s="213"/>
      <c r="Q13" s="213"/>
      <c r="R13" s="25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8" customHeight="1">
      <c r="A14" s="254" t="s">
        <v>302</v>
      </c>
      <c r="B14" s="255"/>
      <c r="C14" s="255"/>
      <c r="D14" s="255"/>
      <c r="E14" s="255"/>
      <c r="F14" s="255"/>
      <c r="G14" s="255"/>
      <c r="H14" s="12"/>
      <c r="I14" s="573" t="s">
        <v>286</v>
      </c>
      <c r="J14" s="12"/>
      <c r="K14" s="213" t="s">
        <v>308</v>
      </c>
      <c r="L14" s="213"/>
      <c r="M14" s="213"/>
      <c r="N14" s="213"/>
      <c r="O14" s="213"/>
      <c r="P14" s="213"/>
      <c r="Q14" s="213"/>
      <c r="R14" s="253"/>
      <c r="S14" s="2"/>
      <c r="T14" s="95"/>
      <c r="U14" s="268" t="s">
        <v>273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7"/>
    </row>
    <row r="15" spans="1:46" ht="18" customHeight="1" thickBot="1">
      <c r="A15" s="254" t="s">
        <v>303</v>
      </c>
      <c r="B15" s="255"/>
      <c r="C15" s="255"/>
      <c r="D15" s="255"/>
      <c r="E15" s="255"/>
      <c r="F15" s="255"/>
      <c r="G15" s="255"/>
      <c r="H15" s="12"/>
      <c r="I15" s="574"/>
      <c r="J15" s="12"/>
      <c r="K15" s="213"/>
      <c r="L15" s="213"/>
      <c r="M15" s="213"/>
      <c r="N15" s="213"/>
      <c r="O15" s="213"/>
      <c r="P15" s="213"/>
      <c r="Q15" s="213"/>
      <c r="R15" s="253"/>
      <c r="S15" s="2"/>
      <c r="T15" s="98"/>
      <c r="U15" s="12" t="s">
        <v>274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99"/>
    </row>
    <row r="16" spans="1:46" ht="18" customHeight="1" thickBo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/>
      <c r="S16" s="2"/>
      <c r="T16" s="98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99"/>
    </row>
    <row r="17" spans="1:46" ht="16.5" customHeight="1">
      <c r="A17" s="556" t="s">
        <v>266</v>
      </c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8"/>
      <c r="S17" s="2"/>
      <c r="T17" s="98"/>
      <c r="U17" s="34" t="s">
        <v>275</v>
      </c>
      <c r="V17" s="12"/>
      <c r="W17" s="12"/>
      <c r="X17" s="12"/>
      <c r="Y17" s="12" t="s">
        <v>278</v>
      </c>
      <c r="Z17" s="595">
        <f>SUM(X6,AA6,AD6,AG6,AJ6,AM6,AP6,X8,AA8,AD8,AG8,AJ8,AM8,AP8)</f>
        <v>24</v>
      </c>
      <c r="AA17" s="595"/>
      <c r="AB17" s="12" t="s">
        <v>277</v>
      </c>
      <c r="AC17" s="12"/>
      <c r="AD17" s="599" t="s">
        <v>276</v>
      </c>
      <c r="AE17" s="599"/>
      <c r="AF17" s="599"/>
      <c r="AG17" s="599"/>
      <c r="AH17" s="12" t="s">
        <v>278</v>
      </c>
      <c r="AI17" s="595">
        <f>SUM(X8,AA8,AD8,AG8,AJ8,AM8,AP8)</f>
        <v>10</v>
      </c>
      <c r="AJ17" s="595"/>
      <c r="AK17" s="12" t="s">
        <v>277</v>
      </c>
      <c r="AL17" s="12"/>
      <c r="AM17" s="12"/>
      <c r="AN17" s="12"/>
      <c r="AO17" s="12"/>
      <c r="AP17" s="12"/>
      <c r="AQ17" s="12"/>
      <c r="AR17" s="12"/>
      <c r="AS17" s="12"/>
      <c r="AT17" s="99"/>
    </row>
    <row r="18" spans="1:46" ht="16.5" customHeight="1">
      <c r="A18" s="313" t="s">
        <v>247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5" t="s">
        <v>246</v>
      </c>
      <c r="L18" s="314"/>
      <c r="M18" s="314"/>
      <c r="N18" s="314"/>
      <c r="O18" s="314"/>
      <c r="P18" s="314"/>
      <c r="Q18" s="12"/>
      <c r="R18" s="99"/>
      <c r="S18" s="2"/>
      <c r="T18" s="98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99"/>
    </row>
    <row r="19" spans="1:46" ht="16.5" customHeight="1">
      <c r="A19" s="316"/>
      <c r="B19" s="317" t="s">
        <v>331</v>
      </c>
      <c r="C19" s="318"/>
      <c r="D19" s="318"/>
      <c r="E19" s="318"/>
      <c r="F19" s="318"/>
      <c r="G19" s="318"/>
      <c r="H19" s="318"/>
      <c r="I19" s="318"/>
      <c r="J19" s="314"/>
      <c r="K19" s="79"/>
      <c r="L19" s="319" t="s">
        <v>310</v>
      </c>
      <c r="M19" s="320"/>
      <c r="N19" s="320"/>
      <c r="O19" s="320"/>
      <c r="P19" s="320"/>
      <c r="Q19" s="261"/>
      <c r="R19" s="262"/>
      <c r="S19" s="2"/>
      <c r="T19" s="98"/>
      <c r="U19" s="257" t="s">
        <v>246</v>
      </c>
      <c r="V19" s="12"/>
      <c r="W19" s="12"/>
      <c r="X19" s="163" t="s">
        <v>311</v>
      </c>
      <c r="Y19" s="163"/>
      <c r="Z19" s="163"/>
      <c r="AA19" s="163"/>
      <c r="AB19" s="163"/>
      <c r="AC19" s="163"/>
      <c r="AD19" s="163"/>
      <c r="AE19" s="163"/>
      <c r="AF19" s="163"/>
      <c r="AG19" s="163"/>
      <c r="AH19" s="12"/>
      <c r="AI19" s="12" t="s">
        <v>279</v>
      </c>
      <c r="AJ19" s="12" t="s">
        <v>278</v>
      </c>
      <c r="AK19" s="595">
        <f>SUM(Z20,Z21,Z22,Z23)</f>
        <v>14</v>
      </c>
      <c r="AL19" s="595"/>
      <c r="AM19" s="595"/>
      <c r="AN19" s="12" t="s">
        <v>280</v>
      </c>
      <c r="AO19" s="12"/>
      <c r="AP19" s="12"/>
      <c r="AQ19" s="12"/>
      <c r="AR19" s="12"/>
      <c r="AS19" s="12"/>
      <c r="AT19" s="99"/>
    </row>
    <row r="20" spans="1:46" ht="16.5" customHeight="1">
      <c r="A20" s="316"/>
      <c r="B20" s="317" t="s">
        <v>332</v>
      </c>
      <c r="C20" s="318"/>
      <c r="D20" s="318"/>
      <c r="E20" s="318"/>
      <c r="F20" s="318"/>
      <c r="G20" s="318"/>
      <c r="H20" s="318"/>
      <c r="I20" s="318"/>
      <c r="J20" s="314"/>
      <c r="K20" s="79"/>
      <c r="L20" s="319" t="s">
        <v>333</v>
      </c>
      <c r="M20" s="320"/>
      <c r="N20" s="320"/>
      <c r="O20" s="320"/>
      <c r="P20" s="320"/>
      <c r="Q20" s="261"/>
      <c r="R20" s="262"/>
      <c r="S20" s="267"/>
      <c r="T20" s="98"/>
      <c r="U20" s="12" t="s">
        <v>281</v>
      </c>
      <c r="V20" s="12"/>
      <c r="W20" s="12"/>
      <c r="X20" s="12"/>
      <c r="Y20" s="33" t="s">
        <v>295</v>
      </c>
      <c r="Z20" s="594">
        <v>7</v>
      </c>
      <c r="AA20" s="594"/>
      <c r="AB20" s="12" t="s">
        <v>277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99"/>
    </row>
    <row r="21" spans="1:46" ht="16.5" customHeight="1" thickBot="1">
      <c r="A21" s="316"/>
      <c r="B21" s="317" t="s">
        <v>334</v>
      </c>
      <c r="C21" s="318"/>
      <c r="D21" s="318"/>
      <c r="E21" s="318"/>
      <c r="F21" s="318"/>
      <c r="G21" s="318"/>
      <c r="H21" s="318"/>
      <c r="I21" s="318"/>
      <c r="J21" s="314"/>
      <c r="K21" s="79"/>
      <c r="L21" s="319" t="s">
        <v>335</v>
      </c>
      <c r="M21" s="320"/>
      <c r="N21" s="320"/>
      <c r="O21" s="320"/>
      <c r="P21" s="320"/>
      <c r="Q21" s="261"/>
      <c r="R21" s="262"/>
      <c r="S21" s="267"/>
      <c r="T21" s="98"/>
      <c r="U21" s="12" t="s">
        <v>219</v>
      </c>
      <c r="V21" s="12"/>
      <c r="W21" s="12"/>
      <c r="X21" s="12"/>
      <c r="Y21" s="33" t="s">
        <v>295</v>
      </c>
      <c r="Z21" s="594">
        <v>0</v>
      </c>
      <c r="AA21" s="594"/>
      <c r="AB21" s="12" t="s">
        <v>277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99"/>
    </row>
    <row r="22" spans="1:46" ht="16.5" customHeight="1" thickBot="1">
      <c r="A22" s="316"/>
      <c r="B22" s="317" t="s">
        <v>336</v>
      </c>
      <c r="C22" s="318"/>
      <c r="D22" s="318"/>
      <c r="E22" s="318"/>
      <c r="F22" s="318"/>
      <c r="G22" s="318"/>
      <c r="H22" s="318"/>
      <c r="I22" s="318"/>
      <c r="J22" s="314"/>
      <c r="K22" s="79"/>
      <c r="L22" s="319" t="s">
        <v>337</v>
      </c>
      <c r="M22" s="320"/>
      <c r="N22" s="320"/>
      <c r="O22" s="320"/>
      <c r="P22" s="320"/>
      <c r="Q22" s="261"/>
      <c r="R22" s="262"/>
      <c r="S22" s="267"/>
      <c r="T22" s="98"/>
      <c r="U22" s="578" t="s">
        <v>353</v>
      </c>
      <c r="V22" s="579"/>
      <c r="W22" s="579"/>
      <c r="X22" s="580"/>
      <c r="Y22" s="33" t="s">
        <v>295</v>
      </c>
      <c r="Z22" s="594">
        <v>7</v>
      </c>
      <c r="AA22" s="594"/>
      <c r="AB22" s="12" t="s">
        <v>277</v>
      </c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99"/>
    </row>
    <row r="23" spans="1:46" ht="16.5" customHeight="1" thickBot="1">
      <c r="A23" s="316"/>
      <c r="B23" s="317" t="s">
        <v>338</v>
      </c>
      <c r="C23" s="318"/>
      <c r="D23" s="318"/>
      <c r="E23" s="318"/>
      <c r="F23" s="318"/>
      <c r="G23" s="318"/>
      <c r="H23" s="318"/>
      <c r="I23" s="318"/>
      <c r="J23" s="314"/>
      <c r="K23" s="79"/>
      <c r="L23" s="319" t="s">
        <v>339</v>
      </c>
      <c r="M23" s="320"/>
      <c r="N23" s="320"/>
      <c r="O23" s="320"/>
      <c r="P23" s="320"/>
      <c r="Q23" s="261"/>
      <c r="R23" s="262"/>
      <c r="S23" s="267"/>
      <c r="T23" s="98"/>
      <c r="U23" s="578"/>
      <c r="V23" s="579"/>
      <c r="W23" s="579"/>
      <c r="X23" s="580"/>
      <c r="Y23" s="33" t="s">
        <v>295</v>
      </c>
      <c r="Z23" s="594">
        <v>0</v>
      </c>
      <c r="AA23" s="594"/>
      <c r="AB23" s="12" t="s">
        <v>277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99"/>
    </row>
    <row r="24" spans="1:46" ht="16.5" customHeight="1">
      <c r="A24" s="316"/>
      <c r="B24" s="317" t="s">
        <v>340</v>
      </c>
      <c r="C24" s="318"/>
      <c r="D24" s="318"/>
      <c r="E24" s="318"/>
      <c r="F24" s="318"/>
      <c r="G24" s="318"/>
      <c r="H24" s="318"/>
      <c r="I24" s="318"/>
      <c r="J24" s="314"/>
      <c r="K24" s="79"/>
      <c r="L24" s="319" t="s">
        <v>341</v>
      </c>
      <c r="M24" s="320"/>
      <c r="N24" s="320"/>
      <c r="O24" s="320"/>
      <c r="P24" s="320"/>
      <c r="Q24" s="261"/>
      <c r="R24" s="262"/>
      <c r="S24" s="267"/>
      <c r="T24" s="98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99"/>
    </row>
    <row r="25" spans="1:46" ht="16.5" customHeight="1">
      <c r="A25" s="316"/>
      <c r="B25" s="317" t="s">
        <v>342</v>
      </c>
      <c r="C25" s="318"/>
      <c r="D25" s="318"/>
      <c r="E25" s="318"/>
      <c r="F25" s="318"/>
      <c r="G25" s="318"/>
      <c r="H25" s="318"/>
      <c r="I25" s="318"/>
      <c r="J25" s="314"/>
      <c r="K25" s="79"/>
      <c r="L25" s="319" t="s">
        <v>343</v>
      </c>
      <c r="M25" s="320"/>
      <c r="N25" s="320"/>
      <c r="O25" s="320"/>
      <c r="P25" s="320"/>
      <c r="Q25" s="261"/>
      <c r="R25" s="262"/>
      <c r="S25" s="267"/>
      <c r="T25" s="98"/>
      <c r="U25" s="151" t="s">
        <v>247</v>
      </c>
      <c r="V25" s="12"/>
      <c r="W25" s="12"/>
      <c r="X25" s="598" t="s">
        <v>296</v>
      </c>
      <c r="Y25" s="598"/>
      <c r="Z25" s="598"/>
      <c r="AA25" s="598"/>
      <c r="AB25" s="598"/>
      <c r="AC25" s="598"/>
      <c r="AD25" s="598"/>
      <c r="AE25" s="598"/>
      <c r="AF25" s="598"/>
      <c r="AG25" s="598"/>
      <c r="AH25" s="12"/>
      <c r="AI25" s="12" t="s">
        <v>279</v>
      </c>
      <c r="AJ25" s="12" t="s">
        <v>278</v>
      </c>
      <c r="AK25" s="595">
        <f>SUM(Z26,Z27,Z28,Z29)</f>
        <v>10</v>
      </c>
      <c r="AL25" s="595"/>
      <c r="AM25" s="595"/>
      <c r="AN25" s="12" t="s">
        <v>280</v>
      </c>
      <c r="AO25" s="12"/>
      <c r="AP25" s="12"/>
      <c r="AQ25" s="12"/>
      <c r="AR25" s="12"/>
      <c r="AS25" s="12"/>
      <c r="AT25" s="99"/>
    </row>
    <row r="26" spans="1:46" ht="16.5" customHeight="1">
      <c r="A26" s="316"/>
      <c r="B26" s="317" t="s">
        <v>344</v>
      </c>
      <c r="C26" s="318"/>
      <c r="D26" s="318"/>
      <c r="E26" s="318"/>
      <c r="F26" s="318"/>
      <c r="G26" s="318"/>
      <c r="H26" s="318"/>
      <c r="I26" s="318"/>
      <c r="J26" s="314"/>
      <c r="K26" s="79"/>
      <c r="L26" s="319" t="s">
        <v>345</v>
      </c>
      <c r="M26" s="320"/>
      <c r="N26" s="320"/>
      <c r="O26" s="320"/>
      <c r="P26" s="320"/>
      <c r="Q26" s="261"/>
      <c r="R26" s="262"/>
      <c r="S26" s="267"/>
      <c r="T26" s="98"/>
      <c r="U26" s="12" t="s">
        <v>223</v>
      </c>
      <c r="V26" s="12"/>
      <c r="W26" s="12"/>
      <c r="X26" s="12"/>
      <c r="Y26" s="33" t="s">
        <v>295</v>
      </c>
      <c r="Z26" s="594">
        <v>4</v>
      </c>
      <c r="AA26" s="594"/>
      <c r="AB26" s="12" t="s">
        <v>277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99"/>
    </row>
    <row r="27" spans="1:46" ht="16.5" customHeight="1" thickBot="1">
      <c r="A27" s="316"/>
      <c r="B27" s="317" t="s">
        <v>346</v>
      </c>
      <c r="C27" s="318"/>
      <c r="D27" s="318"/>
      <c r="E27" s="318"/>
      <c r="F27" s="318"/>
      <c r="G27" s="318"/>
      <c r="H27" s="318"/>
      <c r="I27" s="318"/>
      <c r="J27" s="314"/>
      <c r="K27" s="79"/>
      <c r="L27" s="319" t="s">
        <v>347</v>
      </c>
      <c r="M27" s="320"/>
      <c r="N27" s="320"/>
      <c r="O27" s="320"/>
      <c r="P27" s="320"/>
      <c r="Q27" s="261"/>
      <c r="R27" s="262"/>
      <c r="S27" s="267"/>
      <c r="T27" s="98"/>
      <c r="U27" s="12" t="s">
        <v>282</v>
      </c>
      <c r="V27" s="12"/>
      <c r="W27" s="12"/>
      <c r="X27" s="12"/>
      <c r="Y27" s="33" t="s">
        <v>295</v>
      </c>
      <c r="Z27" s="594">
        <v>0</v>
      </c>
      <c r="AA27" s="594"/>
      <c r="AB27" s="12" t="s">
        <v>277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99"/>
    </row>
    <row r="28" spans="1:46" ht="16.5" customHeight="1" thickBot="1">
      <c r="A28" s="316"/>
      <c r="B28" s="317" t="s">
        <v>348</v>
      </c>
      <c r="C28" s="318"/>
      <c r="D28" s="318"/>
      <c r="E28" s="318"/>
      <c r="F28" s="318"/>
      <c r="G28" s="318"/>
      <c r="H28" s="318"/>
      <c r="I28" s="318"/>
      <c r="J28" s="314"/>
      <c r="K28" s="79"/>
      <c r="L28" s="319" t="s">
        <v>349</v>
      </c>
      <c r="M28" s="320"/>
      <c r="N28" s="320"/>
      <c r="O28" s="320"/>
      <c r="P28" s="320"/>
      <c r="Q28" s="261"/>
      <c r="R28" s="262"/>
      <c r="S28" s="267"/>
      <c r="T28" s="98"/>
      <c r="U28" s="578" t="s">
        <v>214</v>
      </c>
      <c r="V28" s="579"/>
      <c r="W28" s="579"/>
      <c r="X28" s="580"/>
      <c r="Y28" s="33" t="s">
        <v>295</v>
      </c>
      <c r="Z28" s="594">
        <v>6</v>
      </c>
      <c r="AA28" s="594"/>
      <c r="AB28" s="12" t="s">
        <v>277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99"/>
    </row>
    <row r="29" spans="1:46" ht="16.5" customHeight="1" thickBot="1">
      <c r="A29" s="258"/>
      <c r="B29" s="259"/>
      <c r="C29" s="259"/>
      <c r="D29" s="259"/>
      <c r="E29" s="259"/>
      <c r="F29" s="259"/>
      <c r="G29" s="259"/>
      <c r="H29" s="259"/>
      <c r="I29" s="259"/>
      <c r="J29" s="12"/>
      <c r="K29" s="260"/>
      <c r="L29" s="261"/>
      <c r="M29" s="261"/>
      <c r="N29" s="261"/>
      <c r="O29" s="261"/>
      <c r="P29" s="261"/>
      <c r="Q29" s="261"/>
      <c r="R29" s="262"/>
      <c r="S29" s="267"/>
      <c r="T29" s="98"/>
      <c r="U29" s="578"/>
      <c r="V29" s="579"/>
      <c r="W29" s="579"/>
      <c r="X29" s="580"/>
      <c r="Y29" s="33" t="s">
        <v>295</v>
      </c>
      <c r="Z29" s="594">
        <v>0</v>
      </c>
      <c r="AA29" s="594"/>
      <c r="AB29" s="12" t="s">
        <v>277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99"/>
    </row>
    <row r="30" spans="1:46" ht="16.5" customHeight="1" thickBot="1">
      <c r="A30" s="263"/>
      <c r="B30" s="264"/>
      <c r="C30" s="264"/>
      <c r="D30" s="264"/>
      <c r="E30" s="264"/>
      <c r="F30" s="264"/>
      <c r="G30" s="264"/>
      <c r="H30" s="264"/>
      <c r="I30" s="264"/>
      <c r="J30" s="101"/>
      <c r="K30" s="265"/>
      <c r="L30" s="265"/>
      <c r="M30" s="265"/>
      <c r="N30" s="265"/>
      <c r="O30" s="265"/>
      <c r="P30" s="265"/>
      <c r="Q30" s="265"/>
      <c r="R30" s="266"/>
      <c r="S30" s="267"/>
      <c r="T30" s="100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2"/>
    </row>
    <row r="31" spans="1:19" s="90" customFormat="1" ht="13.5" customHeight="1">
      <c r="A31" s="272" t="s">
        <v>309</v>
      </c>
      <c r="B31" s="272"/>
      <c r="C31" s="272"/>
      <c r="D31" s="272"/>
      <c r="E31" s="272"/>
      <c r="F31" s="272"/>
      <c r="G31" s="272"/>
      <c r="H31" s="272"/>
      <c r="I31" s="272"/>
      <c r="J31" s="273"/>
      <c r="K31" s="274"/>
      <c r="L31" s="274"/>
      <c r="M31" s="274"/>
      <c r="N31" s="274"/>
      <c r="O31" s="274"/>
      <c r="P31" s="274"/>
      <c r="Q31" s="274"/>
      <c r="R31" s="274"/>
      <c r="S31" s="275"/>
    </row>
    <row r="32" spans="1:18" ht="13.5">
      <c r="A32" s="252"/>
      <c r="B32" s="252"/>
      <c r="C32" s="252"/>
      <c r="D32" s="252"/>
      <c r="E32" s="252"/>
      <c r="F32" s="252"/>
      <c r="G32" s="252"/>
      <c r="H32" s="252"/>
      <c r="I32" s="252"/>
      <c r="J32" s="250"/>
      <c r="K32" s="251"/>
      <c r="L32" s="251"/>
      <c r="M32" s="251"/>
      <c r="N32" s="251"/>
      <c r="O32" s="251"/>
      <c r="P32" s="251"/>
      <c r="Q32" s="251"/>
      <c r="R32" s="251"/>
    </row>
    <row r="33" spans="1:18" ht="13.5">
      <c r="A33" s="252"/>
      <c r="B33" s="252"/>
      <c r="C33" s="252"/>
      <c r="D33" s="252"/>
      <c r="E33" s="252"/>
      <c r="F33" s="252"/>
      <c r="G33" s="252"/>
      <c r="H33" s="252"/>
      <c r="I33" s="252"/>
      <c r="J33" s="250"/>
      <c r="K33" s="251"/>
      <c r="L33" s="251"/>
      <c r="M33" s="251"/>
      <c r="N33" s="251"/>
      <c r="O33" s="251"/>
      <c r="P33" s="251"/>
      <c r="Q33" s="251"/>
      <c r="R33" s="251"/>
    </row>
    <row r="34" spans="1:18" ht="13.5">
      <c r="A34" s="252"/>
      <c r="B34" s="252"/>
      <c r="C34" s="252"/>
      <c r="D34" s="252"/>
      <c r="E34" s="252"/>
      <c r="F34" s="252"/>
      <c r="G34" s="252"/>
      <c r="H34" s="252"/>
      <c r="I34" s="252"/>
      <c r="J34" s="250"/>
      <c r="K34" s="251"/>
      <c r="L34" s="251"/>
      <c r="M34" s="251"/>
      <c r="N34" s="251"/>
      <c r="O34" s="251"/>
      <c r="P34" s="251"/>
      <c r="Q34" s="251"/>
      <c r="R34" s="251"/>
    </row>
    <row r="35" spans="1:18" ht="13.5">
      <c r="A35" s="252"/>
      <c r="B35" s="252"/>
      <c r="C35" s="252"/>
      <c r="D35" s="252"/>
      <c r="E35" s="252"/>
      <c r="F35" s="252"/>
      <c r="G35" s="252"/>
      <c r="H35" s="252"/>
      <c r="I35" s="252"/>
      <c r="J35" s="250"/>
      <c r="K35" s="251"/>
      <c r="L35" s="251"/>
      <c r="M35" s="251"/>
      <c r="N35" s="251"/>
      <c r="O35" s="251"/>
      <c r="P35" s="251"/>
      <c r="Q35" s="251"/>
      <c r="R35" s="251"/>
    </row>
    <row r="36" spans="1:18" ht="13.5">
      <c r="A36" s="252"/>
      <c r="B36" s="252"/>
      <c r="C36" s="252"/>
      <c r="D36" s="252"/>
      <c r="E36" s="252"/>
      <c r="F36" s="252"/>
      <c r="G36" s="252"/>
      <c r="H36" s="252"/>
      <c r="I36" s="252"/>
      <c r="J36" s="250"/>
      <c r="K36" s="251"/>
      <c r="L36" s="251"/>
      <c r="M36" s="251"/>
      <c r="N36" s="251"/>
      <c r="O36" s="251"/>
      <c r="P36" s="251"/>
      <c r="Q36" s="251"/>
      <c r="R36" s="251"/>
    </row>
    <row r="37" spans="1:18" ht="13.5">
      <c r="A37" s="252"/>
      <c r="B37" s="252"/>
      <c r="C37" s="252"/>
      <c r="D37" s="252"/>
      <c r="E37" s="252"/>
      <c r="F37" s="252"/>
      <c r="G37" s="252"/>
      <c r="H37" s="252"/>
      <c r="I37" s="252"/>
      <c r="J37" s="250"/>
      <c r="K37" s="251"/>
      <c r="L37" s="251"/>
      <c r="M37" s="251"/>
      <c r="N37" s="251"/>
      <c r="O37" s="251"/>
      <c r="P37" s="251"/>
      <c r="Q37" s="251"/>
      <c r="R37" s="251"/>
    </row>
    <row r="38" spans="1:18" ht="13.5">
      <c r="A38" s="252"/>
      <c r="B38" s="252"/>
      <c r="C38" s="252"/>
      <c r="D38" s="252"/>
      <c r="E38" s="252"/>
      <c r="F38" s="252"/>
      <c r="G38" s="252"/>
      <c r="H38" s="252"/>
      <c r="I38" s="252"/>
      <c r="J38" s="250"/>
      <c r="K38" s="251"/>
      <c r="L38" s="251"/>
      <c r="M38" s="251"/>
      <c r="N38" s="251"/>
      <c r="O38" s="251"/>
      <c r="P38" s="251"/>
      <c r="Q38" s="251"/>
      <c r="R38" s="251"/>
    </row>
    <row r="39" spans="1:18" ht="13.5">
      <c r="A39" s="252"/>
      <c r="B39" s="252"/>
      <c r="C39" s="252"/>
      <c r="D39" s="252"/>
      <c r="E39" s="252"/>
      <c r="F39" s="252"/>
      <c r="G39" s="252"/>
      <c r="H39" s="252"/>
      <c r="I39" s="252"/>
      <c r="J39" s="250"/>
      <c r="K39" s="251"/>
      <c r="L39" s="251"/>
      <c r="M39" s="251"/>
      <c r="N39" s="251"/>
      <c r="O39" s="251"/>
      <c r="P39" s="251"/>
      <c r="Q39" s="251"/>
      <c r="R39" s="251"/>
    </row>
    <row r="40" spans="1:18" ht="13.5">
      <c r="A40" s="252"/>
      <c r="B40" s="252"/>
      <c r="C40" s="252"/>
      <c r="D40" s="252"/>
      <c r="E40" s="252"/>
      <c r="F40" s="252"/>
      <c r="G40" s="252"/>
      <c r="H40" s="252"/>
      <c r="I40" s="252"/>
      <c r="J40" s="250"/>
      <c r="K40" s="251"/>
      <c r="L40" s="251"/>
      <c r="M40" s="251"/>
      <c r="N40" s="251"/>
      <c r="O40" s="251"/>
      <c r="P40" s="251"/>
      <c r="Q40" s="251"/>
      <c r="R40" s="251"/>
    </row>
    <row r="41" spans="1:18" ht="13.5">
      <c r="A41" s="252"/>
      <c r="B41" s="252"/>
      <c r="C41" s="252"/>
      <c r="D41" s="252"/>
      <c r="E41" s="252"/>
      <c r="F41" s="252"/>
      <c r="G41" s="252"/>
      <c r="H41" s="252"/>
      <c r="I41" s="252"/>
      <c r="J41" s="250"/>
      <c r="K41" s="251"/>
      <c r="L41" s="251"/>
      <c r="M41" s="251"/>
      <c r="N41" s="251"/>
      <c r="O41" s="251"/>
      <c r="P41" s="251"/>
      <c r="Q41" s="251"/>
      <c r="R41" s="251"/>
    </row>
    <row r="42" spans="1:18" ht="13.5">
      <c r="A42" s="252"/>
      <c r="B42" s="252"/>
      <c r="C42" s="252"/>
      <c r="D42" s="252"/>
      <c r="E42" s="252"/>
      <c r="F42" s="252"/>
      <c r="G42" s="252"/>
      <c r="H42" s="252"/>
      <c r="I42" s="252"/>
      <c r="J42" s="250"/>
      <c r="K42" s="251"/>
      <c r="L42" s="251"/>
      <c r="M42" s="251"/>
      <c r="N42" s="251"/>
      <c r="O42" s="251"/>
      <c r="P42" s="251"/>
      <c r="Q42" s="251"/>
      <c r="R42" s="251"/>
    </row>
  </sheetData>
  <sheetProtection sheet="1" objects="1" scenarios="1"/>
  <mergeCells count="59">
    <mergeCell ref="Z29:AA29"/>
    <mergeCell ref="X25:AG25"/>
    <mergeCell ref="Z17:AA17"/>
    <mergeCell ref="U29:X29"/>
    <mergeCell ref="Z20:AA20"/>
    <mergeCell ref="Z21:AA21"/>
    <mergeCell ref="Z22:AA22"/>
    <mergeCell ref="Z23:AA23"/>
    <mergeCell ref="AD17:AG17"/>
    <mergeCell ref="AP10:AR10"/>
    <mergeCell ref="X8:Z8"/>
    <mergeCell ref="AA8:AC8"/>
    <mergeCell ref="AP8:AR8"/>
    <mergeCell ref="Z28:AA28"/>
    <mergeCell ref="U28:X28"/>
    <mergeCell ref="U22:X22"/>
    <mergeCell ref="U23:X23"/>
    <mergeCell ref="AK19:AM19"/>
    <mergeCell ref="AK25:AM25"/>
    <mergeCell ref="AM10:AO10"/>
    <mergeCell ref="AG10:AI10"/>
    <mergeCell ref="Z26:AA26"/>
    <mergeCell ref="Z27:AA27"/>
    <mergeCell ref="AJ10:AL10"/>
    <mergeCell ref="AI17:AJ17"/>
    <mergeCell ref="U6:W7"/>
    <mergeCell ref="U8:W9"/>
    <mergeCell ref="X6:Z6"/>
    <mergeCell ref="AA6:AC6"/>
    <mergeCell ref="AD6:AF6"/>
    <mergeCell ref="X10:Z10"/>
    <mergeCell ref="AA10:AC10"/>
    <mergeCell ref="AD10:AF10"/>
    <mergeCell ref="AM5:AO5"/>
    <mergeCell ref="AD8:AF8"/>
    <mergeCell ref="AG8:AI8"/>
    <mergeCell ref="AJ8:AL8"/>
    <mergeCell ref="AM8:AO8"/>
    <mergeCell ref="AP5:AR5"/>
    <mergeCell ref="I14:I15"/>
    <mergeCell ref="AG6:AI6"/>
    <mergeCell ref="AJ6:AL6"/>
    <mergeCell ref="AM6:AO6"/>
    <mergeCell ref="AP6:AR6"/>
    <mergeCell ref="X5:Z5"/>
    <mergeCell ref="AA5:AC5"/>
    <mergeCell ref="AD5:AF5"/>
    <mergeCell ref="AG5:AI5"/>
    <mergeCell ref="AJ5:AL5"/>
    <mergeCell ref="K3:R3"/>
    <mergeCell ref="A1:R1"/>
    <mergeCell ref="A17:R17"/>
    <mergeCell ref="U4:W4"/>
    <mergeCell ref="U5:W5"/>
    <mergeCell ref="U10:W10"/>
    <mergeCell ref="U11:W11"/>
    <mergeCell ref="A3:G3"/>
    <mergeCell ref="I5:I13"/>
    <mergeCell ref="I3:I4"/>
  </mergeCells>
  <dataValidations count="1">
    <dataValidation allowBlank="1" showInputMessage="1" showErrorMessage="1" imeMode="hiragana" sqref="U22:X22 U23:X23 U28:X28 U29:X29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2"/>
  <sheetViews>
    <sheetView view="pageBreakPreview" zoomScale="60" zoomScaleNormal="70" zoomScalePageLayoutView="0" workbookViewId="0" topLeftCell="A1">
      <selection activeCell="L12" sqref="L12"/>
    </sheetView>
  </sheetViews>
  <sheetFormatPr defaultColWidth="3.00390625" defaultRowHeight="15"/>
  <cols>
    <col min="1" max="31" width="3.00390625" style="0" customWidth="1"/>
    <col min="32" max="32" width="3.00390625" style="90" customWidth="1"/>
  </cols>
  <sheetData>
    <row r="1" spans="1:31" ht="29.25" thickBot="1">
      <c r="A1" s="2"/>
      <c r="B1" s="2"/>
      <c r="C1" s="2"/>
      <c r="D1" s="297"/>
      <c r="E1" s="298"/>
      <c r="F1" s="299" t="s">
        <v>210</v>
      </c>
      <c r="G1" s="300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301"/>
      <c r="AA1" s="2"/>
      <c r="AB1" s="106"/>
      <c r="AC1" s="276" t="s">
        <v>211</v>
      </c>
      <c r="AD1" s="107"/>
      <c r="AE1" s="40"/>
    </row>
    <row r="2" spans="1:31" ht="20.25" customHeight="1">
      <c r="A2" s="2"/>
      <c r="B2" s="2"/>
      <c r="C2" s="2"/>
      <c r="D2" s="12"/>
      <c r="E2" s="12"/>
      <c r="F2" s="277"/>
      <c r="G2" s="27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"/>
      <c r="AB2" s="12"/>
      <c r="AC2" s="278"/>
      <c r="AD2" s="12"/>
      <c r="AE2" s="12"/>
    </row>
    <row r="3" spans="1:31" ht="16.5" customHeight="1">
      <c r="A3" s="50" t="s">
        <v>69</v>
      </c>
      <c r="B3" s="5" t="s">
        <v>314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4">
      <c r="A4" s="2"/>
      <c r="B4" s="279" t="s">
        <v>212</v>
      </c>
      <c r="C4" s="2"/>
      <c r="D4" s="2"/>
      <c r="E4" s="2"/>
      <c r="F4" s="2"/>
      <c r="G4" s="2"/>
      <c r="H4" s="2"/>
      <c r="I4" s="2"/>
      <c r="J4" s="2"/>
      <c r="K4" s="2"/>
      <c r="L4" s="279" t="s">
        <v>213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3.5" customHeight="1">
      <c r="A5" s="2"/>
      <c r="B5" s="2"/>
      <c r="C5" s="2"/>
      <c r="D5" s="2"/>
      <c r="E5" s="2"/>
      <c r="F5" s="2"/>
      <c r="G5" s="2"/>
      <c r="H5" s="2"/>
      <c r="I5" s="636" t="s">
        <v>246</v>
      </c>
      <c r="J5" s="63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4.25" thickBot="1">
      <c r="A6" s="2"/>
      <c r="B6" s="2"/>
      <c r="C6" s="2"/>
      <c r="D6" s="2"/>
      <c r="E6" s="2"/>
      <c r="F6" s="2"/>
      <c r="G6" s="2"/>
      <c r="H6" s="2"/>
      <c r="I6" s="636"/>
      <c r="J6" s="636"/>
      <c r="K6" s="2"/>
      <c r="L6" s="280" t="s">
        <v>239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0.25" customHeight="1">
      <c r="A7" s="281"/>
      <c r="B7" s="282" t="s">
        <v>214</v>
      </c>
      <c r="C7" s="282"/>
      <c r="D7" s="282"/>
      <c r="E7" s="282"/>
      <c r="F7" s="282"/>
      <c r="G7" s="282"/>
      <c r="H7" s="283"/>
      <c r="I7" s="636"/>
      <c r="J7" s="636"/>
      <c r="K7" s="2"/>
      <c r="L7" s="600">
        <v>25</v>
      </c>
      <c r="M7" s="601"/>
      <c r="N7" s="601"/>
      <c r="O7" s="601"/>
      <c r="P7" s="604" t="s">
        <v>238</v>
      </c>
      <c r="Q7" s="604"/>
      <c r="R7" s="133"/>
      <c r="S7" s="2"/>
      <c r="T7" s="322"/>
      <c r="U7" s="2"/>
      <c r="V7" s="606" t="s">
        <v>243</v>
      </c>
      <c r="W7" s="607"/>
      <c r="X7" s="607"/>
      <c r="Y7" s="607"/>
      <c r="Z7" s="607"/>
      <c r="AA7" s="607"/>
      <c r="AB7" s="2"/>
      <c r="AC7" s="2"/>
      <c r="AD7" s="2"/>
      <c r="AE7" s="2"/>
    </row>
    <row r="8" spans="1:31" ht="20.25" customHeight="1" thickBot="1">
      <c r="A8" s="284"/>
      <c r="B8" s="12" t="s">
        <v>215</v>
      </c>
      <c r="C8" s="12"/>
      <c r="D8" s="12"/>
      <c r="E8" s="12"/>
      <c r="F8" s="12"/>
      <c r="G8" s="12"/>
      <c r="H8" s="285"/>
      <c r="I8" s="636"/>
      <c r="J8" s="636"/>
      <c r="K8" s="2"/>
      <c r="L8" s="602"/>
      <c r="M8" s="603"/>
      <c r="N8" s="603"/>
      <c r="O8" s="603"/>
      <c r="P8" s="605"/>
      <c r="Q8" s="605"/>
      <c r="R8" s="127"/>
      <c r="S8" s="2"/>
      <c r="T8" s="322"/>
      <c r="U8" s="2"/>
      <c r="V8" s="607"/>
      <c r="W8" s="607"/>
      <c r="X8" s="607"/>
      <c r="Y8" s="607"/>
      <c r="Z8" s="607"/>
      <c r="AA8" s="607"/>
      <c r="AB8" s="2"/>
      <c r="AC8" s="2"/>
      <c r="AD8" s="2"/>
      <c r="AE8" s="2"/>
    </row>
    <row r="9" spans="1:31" ht="20.25" customHeight="1" thickBot="1">
      <c r="A9" s="284"/>
      <c r="B9" s="12" t="s">
        <v>236</v>
      </c>
      <c r="C9" s="12"/>
      <c r="D9" s="12"/>
      <c r="E9" s="12"/>
      <c r="F9" s="12"/>
      <c r="G9" s="12"/>
      <c r="H9" s="285"/>
      <c r="I9" s="636"/>
      <c r="J9" s="636"/>
      <c r="K9" s="2"/>
      <c r="L9" s="280" t="s">
        <v>240</v>
      </c>
      <c r="M9" s="2"/>
      <c r="N9" s="2"/>
      <c r="O9" s="2"/>
      <c r="P9" s="2"/>
      <c r="Q9" s="2"/>
      <c r="R9" s="2"/>
      <c r="S9" s="2"/>
      <c r="T9" s="322"/>
      <c r="U9" s="2"/>
      <c r="V9" s="607"/>
      <c r="W9" s="607"/>
      <c r="X9" s="607"/>
      <c r="Y9" s="607"/>
      <c r="Z9" s="607"/>
      <c r="AA9" s="607"/>
      <c r="AB9" s="2"/>
      <c r="AC9" s="2"/>
      <c r="AD9" s="2"/>
      <c r="AE9" s="2"/>
    </row>
    <row r="10" spans="1:31" ht="20.25" customHeight="1">
      <c r="A10" s="284"/>
      <c r="B10" s="12" t="s">
        <v>226</v>
      </c>
      <c r="C10" s="12"/>
      <c r="D10" s="12"/>
      <c r="E10" s="12"/>
      <c r="F10" s="12"/>
      <c r="G10" s="12"/>
      <c r="H10" s="285"/>
      <c r="I10" s="636"/>
      <c r="J10" s="636"/>
      <c r="K10" s="2"/>
      <c r="L10" s="600">
        <v>40</v>
      </c>
      <c r="M10" s="601"/>
      <c r="N10" s="601"/>
      <c r="O10" s="601"/>
      <c r="P10" s="604" t="s">
        <v>238</v>
      </c>
      <c r="Q10" s="604"/>
      <c r="R10" s="133"/>
      <c r="S10" s="618" t="s">
        <v>351</v>
      </c>
      <c r="T10" s="618"/>
      <c r="U10" s="619"/>
      <c r="V10" s="608">
        <f>SUM(L7,L10,L13,L16)</f>
        <v>65</v>
      </c>
      <c r="W10" s="609"/>
      <c r="X10" s="609"/>
      <c r="Y10" s="609"/>
      <c r="Z10" s="609"/>
      <c r="AA10" s="604" t="s">
        <v>238</v>
      </c>
      <c r="AB10" s="604"/>
      <c r="AC10" s="614"/>
      <c r="AD10" s="2"/>
      <c r="AE10" s="2"/>
    </row>
    <row r="11" spans="1:31" ht="20.25" customHeight="1" thickBot="1">
      <c r="A11" s="284"/>
      <c r="B11" s="12" t="s">
        <v>216</v>
      </c>
      <c r="C11" s="12"/>
      <c r="D11" s="12"/>
      <c r="E11" s="12"/>
      <c r="F11" s="12"/>
      <c r="G11" s="12"/>
      <c r="H11" s="285"/>
      <c r="I11" s="618" t="s">
        <v>352</v>
      </c>
      <c r="J11" s="618"/>
      <c r="K11" s="618"/>
      <c r="L11" s="602"/>
      <c r="M11" s="603"/>
      <c r="N11" s="603"/>
      <c r="O11" s="603"/>
      <c r="P11" s="605"/>
      <c r="Q11" s="605"/>
      <c r="R11" s="127"/>
      <c r="S11" s="618"/>
      <c r="T11" s="618"/>
      <c r="U11" s="619"/>
      <c r="V11" s="610"/>
      <c r="W11" s="611"/>
      <c r="X11" s="611"/>
      <c r="Y11" s="611"/>
      <c r="Z11" s="611"/>
      <c r="AA11" s="615"/>
      <c r="AB11" s="615"/>
      <c r="AC11" s="616"/>
      <c r="AD11" s="2"/>
      <c r="AE11" s="2"/>
    </row>
    <row r="12" spans="1:31" ht="20.25" customHeight="1" thickBot="1">
      <c r="A12" s="284"/>
      <c r="B12" s="12" t="s">
        <v>227</v>
      </c>
      <c r="C12" s="12"/>
      <c r="D12" s="12"/>
      <c r="E12" s="12"/>
      <c r="F12" s="12"/>
      <c r="G12" s="12"/>
      <c r="H12" s="285"/>
      <c r="I12" s="618"/>
      <c r="J12" s="618"/>
      <c r="K12" s="618"/>
      <c r="L12" s="280" t="s">
        <v>241</v>
      </c>
      <c r="M12" s="2"/>
      <c r="N12" s="2"/>
      <c r="O12" s="2"/>
      <c r="P12" s="2"/>
      <c r="Q12" s="2"/>
      <c r="R12" s="2"/>
      <c r="S12" s="618"/>
      <c r="T12" s="618"/>
      <c r="U12" s="619"/>
      <c r="V12" s="612"/>
      <c r="W12" s="613"/>
      <c r="X12" s="613"/>
      <c r="Y12" s="613"/>
      <c r="Z12" s="613"/>
      <c r="AA12" s="605"/>
      <c r="AB12" s="605"/>
      <c r="AC12" s="617"/>
      <c r="AD12" s="2"/>
      <c r="AE12" s="2"/>
    </row>
    <row r="13" spans="1:31" ht="20.25" customHeight="1">
      <c r="A13" s="284"/>
      <c r="B13" s="12" t="s">
        <v>217</v>
      </c>
      <c r="C13" s="12"/>
      <c r="D13" s="12"/>
      <c r="E13" s="12"/>
      <c r="F13" s="12"/>
      <c r="G13" s="12"/>
      <c r="H13" s="285"/>
      <c r="I13" s="618"/>
      <c r="J13" s="618"/>
      <c r="K13" s="618"/>
      <c r="L13" s="600">
        <v>0</v>
      </c>
      <c r="M13" s="601"/>
      <c r="N13" s="601"/>
      <c r="O13" s="601"/>
      <c r="P13" s="604" t="s">
        <v>238</v>
      </c>
      <c r="Q13" s="604"/>
      <c r="R13" s="133"/>
      <c r="S13" s="2"/>
      <c r="T13" s="32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0.25" customHeight="1" thickBot="1">
      <c r="A14" s="284"/>
      <c r="B14" s="12" t="s">
        <v>227</v>
      </c>
      <c r="C14" s="12"/>
      <c r="D14" s="12"/>
      <c r="E14" s="12"/>
      <c r="F14" s="12"/>
      <c r="G14" s="12"/>
      <c r="H14" s="285"/>
      <c r="I14" s="2"/>
      <c r="J14" s="2"/>
      <c r="K14" s="2"/>
      <c r="L14" s="602"/>
      <c r="M14" s="603"/>
      <c r="N14" s="603"/>
      <c r="O14" s="603"/>
      <c r="P14" s="605"/>
      <c r="Q14" s="605"/>
      <c r="R14" s="127"/>
      <c r="S14" s="2"/>
      <c r="T14" s="32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0.25" customHeight="1" thickBot="1">
      <c r="A15" s="284"/>
      <c r="B15" s="12" t="s">
        <v>218</v>
      </c>
      <c r="C15" s="12"/>
      <c r="D15" s="12"/>
      <c r="E15" s="12"/>
      <c r="F15" s="12"/>
      <c r="G15" s="12"/>
      <c r="H15" s="285"/>
      <c r="I15" s="2"/>
      <c r="J15" s="2"/>
      <c r="K15" s="2"/>
      <c r="L15" s="280" t="s">
        <v>242</v>
      </c>
      <c r="M15" s="2"/>
      <c r="N15" s="2"/>
      <c r="O15" s="2"/>
      <c r="P15" s="2"/>
      <c r="Q15" s="2"/>
      <c r="R15" s="2"/>
      <c r="S15" s="2"/>
      <c r="T15" s="32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0.25" customHeight="1">
      <c r="A16" s="284"/>
      <c r="B16" s="12" t="s">
        <v>228</v>
      </c>
      <c r="C16" s="12"/>
      <c r="D16" s="12"/>
      <c r="E16" s="12"/>
      <c r="F16" s="12"/>
      <c r="G16" s="12"/>
      <c r="H16" s="285"/>
      <c r="I16" s="2"/>
      <c r="J16" s="2"/>
      <c r="K16" s="2"/>
      <c r="L16" s="600">
        <v>0</v>
      </c>
      <c r="M16" s="601"/>
      <c r="N16" s="601"/>
      <c r="O16" s="601"/>
      <c r="P16" s="604" t="s">
        <v>238</v>
      </c>
      <c r="Q16" s="604"/>
      <c r="R16" s="133"/>
      <c r="S16" s="2"/>
      <c r="T16" s="322"/>
      <c r="U16" s="2"/>
      <c r="V16" s="2"/>
      <c r="W16" s="2"/>
      <c r="X16" s="637" t="s">
        <v>262</v>
      </c>
      <c r="Y16" s="637"/>
      <c r="Z16" s="637"/>
      <c r="AA16" s="637"/>
      <c r="AB16" s="2"/>
      <c r="AC16" s="2"/>
      <c r="AD16" s="2"/>
      <c r="AE16" s="2"/>
    </row>
    <row r="17" spans="1:31" ht="20.25" customHeight="1" thickBot="1">
      <c r="A17" s="284"/>
      <c r="B17" s="12" t="s">
        <v>219</v>
      </c>
      <c r="C17" s="12"/>
      <c r="D17" s="12"/>
      <c r="E17" s="12"/>
      <c r="F17" s="12"/>
      <c r="G17" s="12"/>
      <c r="H17" s="285"/>
      <c r="I17" s="2"/>
      <c r="J17" s="2"/>
      <c r="K17" s="2"/>
      <c r="L17" s="602"/>
      <c r="M17" s="603"/>
      <c r="N17" s="603"/>
      <c r="O17" s="603"/>
      <c r="P17" s="605"/>
      <c r="Q17" s="605"/>
      <c r="R17" s="127"/>
      <c r="S17" s="2"/>
      <c r="T17" s="322"/>
      <c r="U17" s="2"/>
      <c r="V17" s="2"/>
      <c r="W17" s="2"/>
      <c r="X17" s="637"/>
      <c r="Y17" s="637"/>
      <c r="Z17" s="637"/>
      <c r="AA17" s="637"/>
      <c r="AB17" s="2"/>
      <c r="AC17" s="2"/>
      <c r="AD17" s="2"/>
      <c r="AE17" s="2"/>
    </row>
    <row r="18" spans="1:31" ht="20.25" customHeight="1" thickBot="1">
      <c r="A18" s="286"/>
      <c r="B18" s="287" t="s">
        <v>229</v>
      </c>
      <c r="C18" s="287"/>
      <c r="D18" s="287"/>
      <c r="E18" s="287"/>
      <c r="F18" s="287"/>
      <c r="G18" s="287"/>
      <c r="H18" s="28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637"/>
      <c r="Y18" s="637"/>
      <c r="Z18" s="637"/>
      <c r="AA18" s="637"/>
      <c r="AB18" s="2"/>
      <c r="AC18" s="2"/>
      <c r="AD18" s="2"/>
      <c r="AE18" s="2"/>
    </row>
    <row r="19" spans="1:31" ht="18" customHeight="1">
      <c r="A19" s="282"/>
      <c r="B19" s="282"/>
      <c r="C19" s="282"/>
      <c r="D19" s="282"/>
      <c r="E19" s="282"/>
      <c r="F19" s="282"/>
      <c r="G19" s="282"/>
      <c r="H19" s="28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8" customHeight="1" thickBot="1">
      <c r="A20" s="2"/>
      <c r="B20" s="2"/>
      <c r="C20" s="2"/>
      <c r="D20" s="2"/>
      <c r="E20" s="2"/>
      <c r="F20" s="2"/>
      <c r="G20" s="2"/>
      <c r="H20" s="2"/>
      <c r="I20" s="634" t="s">
        <v>247</v>
      </c>
      <c r="J20" s="63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C20" s="2"/>
      <c r="AD20" s="2"/>
      <c r="AE20" s="2"/>
    </row>
    <row r="21" spans="1:31" ht="20.25" customHeight="1" thickBot="1" thickTop="1">
      <c r="A21" s="289"/>
      <c r="B21" s="290" t="s">
        <v>220</v>
      </c>
      <c r="C21" s="290"/>
      <c r="D21" s="290"/>
      <c r="E21" s="290"/>
      <c r="F21" s="290"/>
      <c r="G21" s="290"/>
      <c r="H21" s="291"/>
      <c r="I21" s="635"/>
      <c r="J21" s="635"/>
      <c r="K21" s="2"/>
      <c r="L21" s="280" t="s">
        <v>239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0.25" customHeight="1">
      <c r="A22" s="292"/>
      <c r="B22" s="12" t="s">
        <v>230</v>
      </c>
      <c r="C22" s="12"/>
      <c r="D22" s="12"/>
      <c r="E22" s="12"/>
      <c r="F22" s="12"/>
      <c r="G22" s="12"/>
      <c r="H22" s="293"/>
      <c r="I22" s="635"/>
      <c r="J22" s="635"/>
      <c r="K22" s="2"/>
      <c r="L22" s="600">
        <v>280</v>
      </c>
      <c r="M22" s="601"/>
      <c r="N22" s="601"/>
      <c r="O22" s="601"/>
      <c r="P22" s="604" t="s">
        <v>238</v>
      </c>
      <c r="Q22" s="604"/>
      <c r="R22" s="133"/>
      <c r="S22" s="2"/>
      <c r="T22" s="2"/>
      <c r="U22" s="2"/>
      <c r="V22" s="606" t="s">
        <v>244</v>
      </c>
      <c r="W22" s="607"/>
      <c r="X22" s="607"/>
      <c r="Y22" s="607"/>
      <c r="Z22" s="607"/>
      <c r="AA22" s="607"/>
      <c r="AB22" s="2"/>
      <c r="AC22" s="2"/>
      <c r="AD22" s="2"/>
      <c r="AE22" s="2"/>
    </row>
    <row r="23" spans="1:31" ht="20.25" customHeight="1" thickBot="1">
      <c r="A23" s="292"/>
      <c r="B23" s="12" t="s">
        <v>221</v>
      </c>
      <c r="C23" s="12"/>
      <c r="D23" s="12"/>
      <c r="E23" s="12"/>
      <c r="F23" s="12"/>
      <c r="G23" s="12"/>
      <c r="H23" s="293"/>
      <c r="I23" s="635"/>
      <c r="J23" s="635"/>
      <c r="K23" s="2"/>
      <c r="L23" s="602"/>
      <c r="M23" s="603"/>
      <c r="N23" s="603"/>
      <c r="O23" s="603"/>
      <c r="P23" s="605"/>
      <c r="Q23" s="605"/>
      <c r="R23" s="127"/>
      <c r="S23" s="2"/>
      <c r="T23" s="2"/>
      <c r="U23" s="2"/>
      <c r="V23" s="607"/>
      <c r="W23" s="607"/>
      <c r="X23" s="607"/>
      <c r="Y23" s="607"/>
      <c r="Z23" s="607"/>
      <c r="AA23" s="607"/>
      <c r="AB23" s="2"/>
      <c r="AC23" s="2"/>
      <c r="AD23" s="2"/>
      <c r="AE23" s="2"/>
    </row>
    <row r="24" spans="1:31" ht="20.25" customHeight="1" thickBot="1">
      <c r="A24" s="292"/>
      <c r="B24" s="12" t="s">
        <v>231</v>
      </c>
      <c r="C24" s="12"/>
      <c r="D24" s="12"/>
      <c r="E24" s="12"/>
      <c r="F24" s="12"/>
      <c r="G24" s="12"/>
      <c r="H24" s="293"/>
      <c r="I24" s="635"/>
      <c r="J24" s="635"/>
      <c r="K24" s="2"/>
      <c r="L24" s="280" t="s">
        <v>240</v>
      </c>
      <c r="M24" s="2"/>
      <c r="N24" s="2"/>
      <c r="O24" s="2"/>
      <c r="P24" s="2"/>
      <c r="Q24" s="2"/>
      <c r="R24" s="2"/>
      <c r="S24" s="2"/>
      <c r="T24" s="2"/>
      <c r="U24" s="2"/>
      <c r="V24" s="607"/>
      <c r="W24" s="607"/>
      <c r="X24" s="607"/>
      <c r="Y24" s="607"/>
      <c r="Z24" s="607"/>
      <c r="AA24" s="607"/>
      <c r="AB24" s="2"/>
      <c r="AC24" s="2"/>
      <c r="AD24" s="2"/>
      <c r="AE24" s="2"/>
    </row>
    <row r="25" spans="1:31" ht="20.25" customHeight="1">
      <c r="A25" s="292"/>
      <c r="B25" s="12" t="s">
        <v>222</v>
      </c>
      <c r="C25" s="12"/>
      <c r="D25" s="12"/>
      <c r="E25" s="12"/>
      <c r="F25" s="12"/>
      <c r="G25" s="12"/>
      <c r="H25" s="293"/>
      <c r="I25" s="2"/>
      <c r="J25" s="2"/>
      <c r="K25" s="2"/>
      <c r="L25" s="600">
        <v>0</v>
      </c>
      <c r="M25" s="601"/>
      <c r="N25" s="601"/>
      <c r="O25" s="601"/>
      <c r="P25" s="604" t="s">
        <v>238</v>
      </c>
      <c r="Q25" s="604"/>
      <c r="R25" s="133"/>
      <c r="S25" s="620" t="s">
        <v>264</v>
      </c>
      <c r="T25" s="620"/>
      <c r="U25" s="620"/>
      <c r="V25" s="608">
        <f>SUM(L22,L25,L28,L31)</f>
        <v>280</v>
      </c>
      <c r="W25" s="609"/>
      <c r="X25" s="609"/>
      <c r="Y25" s="609"/>
      <c r="Z25" s="609"/>
      <c r="AA25" s="604" t="s">
        <v>238</v>
      </c>
      <c r="AB25" s="604"/>
      <c r="AC25" s="614"/>
      <c r="AD25" s="2"/>
      <c r="AE25" s="2"/>
    </row>
    <row r="26" spans="1:31" ht="20.25" customHeight="1" thickBot="1">
      <c r="A26" s="292"/>
      <c r="B26" s="12" t="s">
        <v>232</v>
      </c>
      <c r="C26" s="12"/>
      <c r="D26" s="12"/>
      <c r="E26" s="12"/>
      <c r="F26" s="12"/>
      <c r="G26" s="12"/>
      <c r="H26" s="293"/>
      <c r="I26" s="620" t="s">
        <v>264</v>
      </c>
      <c r="J26" s="620"/>
      <c r="K26" s="620"/>
      <c r="L26" s="602"/>
      <c r="M26" s="603"/>
      <c r="N26" s="603"/>
      <c r="O26" s="603"/>
      <c r="P26" s="605"/>
      <c r="Q26" s="605"/>
      <c r="R26" s="127"/>
      <c r="S26" s="620"/>
      <c r="T26" s="620"/>
      <c r="U26" s="620"/>
      <c r="V26" s="610"/>
      <c r="W26" s="611"/>
      <c r="X26" s="611"/>
      <c r="Y26" s="611"/>
      <c r="Z26" s="611"/>
      <c r="AA26" s="615"/>
      <c r="AB26" s="615"/>
      <c r="AC26" s="616"/>
      <c r="AD26" s="2"/>
      <c r="AE26" s="2"/>
    </row>
    <row r="27" spans="1:31" ht="20.25" customHeight="1" thickBot="1">
      <c r="A27" s="292"/>
      <c r="B27" s="12" t="s">
        <v>223</v>
      </c>
      <c r="C27" s="12"/>
      <c r="D27" s="12"/>
      <c r="E27" s="12"/>
      <c r="F27" s="12"/>
      <c r="G27" s="12"/>
      <c r="H27" s="293"/>
      <c r="I27" s="620"/>
      <c r="J27" s="620"/>
      <c r="K27" s="620"/>
      <c r="L27" s="280" t="s">
        <v>241</v>
      </c>
      <c r="M27" s="2"/>
      <c r="N27" s="2"/>
      <c r="O27" s="2"/>
      <c r="P27" s="2"/>
      <c r="Q27" s="2"/>
      <c r="R27" s="2"/>
      <c r="S27" s="620"/>
      <c r="T27" s="620"/>
      <c r="U27" s="620"/>
      <c r="V27" s="612"/>
      <c r="W27" s="613"/>
      <c r="X27" s="613"/>
      <c r="Y27" s="613"/>
      <c r="Z27" s="613"/>
      <c r="AA27" s="605"/>
      <c r="AB27" s="605"/>
      <c r="AC27" s="617"/>
      <c r="AD27" s="2"/>
      <c r="AE27" s="2"/>
    </row>
    <row r="28" spans="1:31" ht="20.25" customHeight="1">
      <c r="A28" s="292"/>
      <c r="B28" s="12" t="s">
        <v>233</v>
      </c>
      <c r="C28" s="12"/>
      <c r="D28" s="12"/>
      <c r="E28" s="12"/>
      <c r="F28" s="12"/>
      <c r="G28" s="12"/>
      <c r="H28" s="293"/>
      <c r="I28" s="620"/>
      <c r="J28" s="620"/>
      <c r="K28" s="620"/>
      <c r="L28" s="600">
        <v>0</v>
      </c>
      <c r="M28" s="601"/>
      <c r="N28" s="601"/>
      <c r="O28" s="601"/>
      <c r="P28" s="604" t="s">
        <v>238</v>
      </c>
      <c r="Q28" s="604"/>
      <c r="R28" s="13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0.25" customHeight="1" thickBot="1">
      <c r="A29" s="292"/>
      <c r="B29" s="12" t="s">
        <v>224</v>
      </c>
      <c r="C29" s="12"/>
      <c r="D29" s="12"/>
      <c r="E29" s="12"/>
      <c r="F29" s="12"/>
      <c r="G29" s="12"/>
      <c r="H29" s="293"/>
      <c r="I29" s="2"/>
      <c r="J29" s="2"/>
      <c r="K29" s="2"/>
      <c r="L29" s="602"/>
      <c r="M29" s="603"/>
      <c r="N29" s="603"/>
      <c r="O29" s="603"/>
      <c r="P29" s="605"/>
      <c r="Q29" s="605"/>
      <c r="R29" s="12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0.25" customHeight="1" thickBot="1">
      <c r="A30" s="292"/>
      <c r="B30" s="12" t="s">
        <v>234</v>
      </c>
      <c r="C30" s="12"/>
      <c r="D30" s="12"/>
      <c r="E30" s="12"/>
      <c r="F30" s="12"/>
      <c r="G30" s="12"/>
      <c r="H30" s="293"/>
      <c r="I30" s="2"/>
      <c r="J30" s="2"/>
      <c r="K30" s="2"/>
      <c r="L30" s="280" t="s">
        <v>242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638" t="s">
        <v>263</v>
      </c>
      <c r="Z30" s="638"/>
      <c r="AA30" s="638"/>
      <c r="AB30" s="2"/>
      <c r="AC30" s="2"/>
      <c r="AD30" s="2"/>
      <c r="AE30" s="2"/>
    </row>
    <row r="31" spans="1:31" ht="20.25" customHeight="1">
      <c r="A31" s="292"/>
      <c r="B31" s="12" t="s">
        <v>225</v>
      </c>
      <c r="C31" s="12"/>
      <c r="D31" s="12"/>
      <c r="E31" s="12"/>
      <c r="F31" s="12"/>
      <c r="G31" s="12"/>
      <c r="H31" s="293"/>
      <c r="I31" s="2"/>
      <c r="J31" s="2"/>
      <c r="K31" s="2"/>
      <c r="L31" s="600">
        <v>0</v>
      </c>
      <c r="M31" s="601"/>
      <c r="N31" s="601"/>
      <c r="O31" s="601"/>
      <c r="P31" s="604" t="s">
        <v>238</v>
      </c>
      <c r="Q31" s="604"/>
      <c r="R31" s="133"/>
      <c r="S31" s="2"/>
      <c r="T31" s="2"/>
      <c r="U31" s="2"/>
      <c r="V31" s="2"/>
      <c r="W31" s="2"/>
      <c r="X31" s="2"/>
      <c r="Y31" s="638"/>
      <c r="Z31" s="638"/>
      <c r="AA31" s="638"/>
      <c r="AB31" s="2"/>
      <c r="AC31" s="2"/>
      <c r="AD31" s="2"/>
      <c r="AE31" s="2"/>
    </row>
    <row r="32" spans="1:31" ht="20.25" customHeight="1" thickBot="1">
      <c r="A32" s="294"/>
      <c r="B32" s="295" t="s">
        <v>235</v>
      </c>
      <c r="C32" s="295"/>
      <c r="D32" s="295"/>
      <c r="E32" s="295"/>
      <c r="F32" s="295"/>
      <c r="G32" s="295"/>
      <c r="H32" s="296"/>
      <c r="I32" s="2"/>
      <c r="J32" s="2"/>
      <c r="K32" s="2"/>
      <c r="L32" s="602"/>
      <c r="M32" s="603"/>
      <c r="N32" s="603"/>
      <c r="O32" s="603"/>
      <c r="P32" s="605"/>
      <c r="Q32" s="605"/>
      <c r="R32" s="127"/>
      <c r="S32" s="2"/>
      <c r="T32" s="2"/>
      <c r="U32" s="2"/>
      <c r="V32" s="2"/>
      <c r="W32" s="2"/>
      <c r="X32" s="2"/>
      <c r="Y32" s="638"/>
      <c r="Z32" s="638"/>
      <c r="AA32" s="638"/>
      <c r="AB32" s="2"/>
      <c r="AC32" s="2"/>
      <c r="AD32" s="2"/>
      <c r="AE32" s="2"/>
    </row>
    <row r="33" spans="1:31" ht="18" customHeight="1" thickTop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638"/>
      <c r="Z33" s="638"/>
      <c r="AA33" s="638"/>
      <c r="AB33" s="2"/>
      <c r="AC33" s="2"/>
      <c r="AD33" s="2"/>
      <c r="AE33" s="2"/>
    </row>
    <row r="34" spans="1:31" ht="18" customHeight="1">
      <c r="A34" s="2"/>
      <c r="B34" s="2" t="s">
        <v>237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8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606" t="s">
        <v>245</v>
      </c>
      <c r="R36" s="606"/>
      <c r="S36" s="606"/>
      <c r="T36" s="606"/>
      <c r="U36" s="606"/>
      <c r="V36" s="621"/>
      <c r="W36" s="622">
        <f>SUM(L7,L10,L13,L16,L22,L25,L28,L31)</f>
        <v>345</v>
      </c>
      <c r="X36" s="623"/>
      <c r="Y36" s="623"/>
      <c r="Z36" s="623"/>
      <c r="AA36" s="623"/>
      <c r="AB36" s="628" t="s">
        <v>248</v>
      </c>
      <c r="AC36" s="628"/>
      <c r="AD36" s="629"/>
      <c r="AE36" s="2"/>
    </row>
    <row r="37" spans="1:31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606"/>
      <c r="R37" s="606"/>
      <c r="S37" s="606"/>
      <c r="T37" s="606"/>
      <c r="U37" s="606"/>
      <c r="V37" s="621"/>
      <c r="W37" s="624"/>
      <c r="X37" s="625"/>
      <c r="Y37" s="625"/>
      <c r="Z37" s="625"/>
      <c r="AA37" s="625"/>
      <c r="AB37" s="630"/>
      <c r="AC37" s="630"/>
      <c r="AD37" s="631"/>
      <c r="AE37" s="2"/>
    </row>
    <row r="38" spans="1:31" ht="18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606"/>
      <c r="R38" s="606"/>
      <c r="S38" s="606"/>
      <c r="T38" s="606"/>
      <c r="U38" s="606"/>
      <c r="V38" s="621"/>
      <c r="W38" s="626"/>
      <c r="X38" s="627"/>
      <c r="Y38" s="627"/>
      <c r="Z38" s="627"/>
      <c r="AA38" s="627"/>
      <c r="AB38" s="632"/>
      <c r="AC38" s="632"/>
      <c r="AD38" s="633"/>
      <c r="AE38" s="2"/>
    </row>
    <row r="39" spans="1:3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="90" customFormat="1" ht="13.5"/>
  </sheetData>
  <sheetProtection sheet="1"/>
  <mergeCells count="33">
    <mergeCell ref="Q36:V38"/>
    <mergeCell ref="W36:AA38"/>
    <mergeCell ref="AB36:AD38"/>
    <mergeCell ref="I20:J24"/>
    <mergeCell ref="I5:J10"/>
    <mergeCell ref="X16:AA18"/>
    <mergeCell ref="Y30:AA33"/>
    <mergeCell ref="I11:K13"/>
    <mergeCell ref="I26:K28"/>
    <mergeCell ref="L31:O32"/>
    <mergeCell ref="P31:Q32"/>
    <mergeCell ref="V7:AA9"/>
    <mergeCell ref="V10:Z12"/>
    <mergeCell ref="AA10:AC12"/>
    <mergeCell ref="V22:AA24"/>
    <mergeCell ref="V25:Z27"/>
    <mergeCell ref="AA25:AC27"/>
    <mergeCell ref="S10:U12"/>
    <mergeCell ref="S25:U27"/>
    <mergeCell ref="L22:O23"/>
    <mergeCell ref="P22:Q23"/>
    <mergeCell ref="L25:O26"/>
    <mergeCell ref="P25:Q26"/>
    <mergeCell ref="L28:O29"/>
    <mergeCell ref="P28:Q29"/>
    <mergeCell ref="L16:O17"/>
    <mergeCell ref="P16:Q17"/>
    <mergeCell ref="P7:Q8"/>
    <mergeCell ref="L7:O8"/>
    <mergeCell ref="L10:O11"/>
    <mergeCell ref="P10:Q11"/>
    <mergeCell ref="L13:O14"/>
    <mergeCell ref="P13:Q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&amp;C- 60 -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2010-03-30T00:45:06Z</dcterms:modified>
  <cp:category/>
  <cp:version/>
  <cp:contentType/>
  <cp:contentStatus/>
</cp:coreProperties>
</file>